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E25924-7ED3-46BB-8C19-47E66F55000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-илова" sheetId="1" r:id="rId1"/>
    <sheet name="2-илова" sheetId="2" r:id="rId2"/>
    <sheet name="3-илова" sheetId="3" r:id="rId3"/>
    <sheet name="4-илова" sheetId="4" r:id="rId4"/>
    <sheet name="5-илова" sheetId="5" r:id="rId5"/>
    <sheet name="6-илова" sheetId="6" r:id="rId6"/>
  </sheets>
  <definedNames>
    <definedName name="_xlnm._FilterDatabase" localSheetId="4" hidden="1">'5-илова'!$A$5:$EC$40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4" l="1"/>
  <c r="L10" i="4"/>
  <c r="E12" i="3" s="1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 l="1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8" i="1" l="1"/>
</calcChain>
</file>

<file path=xl/sharedStrings.xml><?xml version="1.0" encoding="utf-8"?>
<sst xmlns="http://schemas.openxmlformats.org/spreadsheetml/2006/main" count="569" uniqueCount="241">
  <si>
    <t>№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</si>
  <si>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</si>
  <si>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</si>
  <si>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 xml:space="preserve">шундан:
</t>
  </si>
  <si>
    <t>жами</t>
  </si>
  <si>
    <t>иш ҳақи ва унга тенглаштирувчи тўловлар миқдори</t>
  </si>
  <si>
    <t xml:space="preserve">ягона ижтимоий солиқ
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</si>
  <si>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</si>
  <si>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</si>
  <si>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( минг. сўм)</t>
  </si>
  <si>
    <t>Т/р</t>
  </si>
  <si>
    <t xml:space="preserve">Буюртмачи </t>
  </si>
  <si>
    <t>Лойиҳанинг номланиши</t>
  </si>
  <si>
    <t>Лойиҳа қуввати</t>
  </si>
  <si>
    <t>Лойиҳани амалга ошириш даври</t>
  </si>
  <si>
    <t>Пудратчи тўғрисида маълумотлар</t>
  </si>
  <si>
    <t>Лойиҳани амалга ошириш қиймати (минг сўм)</t>
  </si>
  <si>
    <t>шундан ўзлаштирилган маблағлар (минг сўм)</t>
  </si>
  <si>
    <t>Лойиҳани молиялаш-тириш манбаси (бюджет/ бюджетдан ташқари маблағлар)</t>
  </si>
  <si>
    <t>Пудратчи номи</t>
  </si>
  <si>
    <t>Корхона СТИРи</t>
  </si>
  <si>
    <t>Капитал қўйилмалар ҳисобидан амалга оширилаётган лойиҳалар мавжуд эмас</t>
  </si>
  <si>
    <t>ОАК тасарруфида бюджет ташкилотлари мавжуд эмас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</si>
  <si>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</si>
  <si>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</si>
  <si>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</si>
  <si>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</si>
  <si>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</si>
  <si>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</si>
  <si>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1-чорак</t>
  </si>
  <si>
    <t>асосий воситалар харид қилиш</t>
  </si>
  <si>
    <t>кам баҳоли ва тез эскирувчи буюмлар харид қилиш</t>
  </si>
  <si>
    <t>қурилиш, реконструкция қилиш ва таъмирлаш</t>
  </si>
  <si>
    <t>сақлаш харажатлари билан боғлиқ харидлар</t>
  </si>
  <si>
    <t>2-чорак</t>
  </si>
  <si>
    <t>3-чорак</t>
  </si>
  <si>
    <t>4-чорак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</si>
  <si>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</si>
  <si>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</si>
  <si>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</si>
  <si>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</si>
  <si>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</si>
  <si>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</si>
  <si>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</si>
  <si>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</si>
  <si>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</si>
  <si>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Молиялаштириш манбаси (бюджет/ бюджетдан ташқари маблағлар ҳисобидан)</t>
  </si>
  <si>
    <t>Харид қилинган товарлар (хизматлар) жами миқдори (хажми) қиймати (сўм)</t>
  </si>
  <si>
    <t>Бюджет</t>
  </si>
  <si>
    <t>Бюджетдан ташқари</t>
  </si>
  <si>
    <t>Дона</t>
  </si>
  <si>
    <t>Ягона етказиб берувчи (ЎРҚ №472)</t>
  </si>
  <si>
    <t>Тадбир номи</t>
  </si>
  <si>
    <t>Шартноманинг умумий қиймати</t>
  </si>
  <si>
    <t>Қурилиш, реконструкция қилиш ва таъмирлаш ишлари бўйича тановлар (тендерлар) ўтказилмади</t>
  </si>
  <si>
    <t>Хисобот даври</t>
  </si>
  <si>
    <t>Лот рақами</t>
  </si>
  <si>
    <t xml:space="preserve">Пудратчи тўғрисида маълумотлар </t>
  </si>
  <si>
    <t>Номи</t>
  </si>
  <si>
    <t>СТИР</t>
  </si>
  <si>
    <t>ХХХ</t>
  </si>
  <si>
    <t>минг сўмда</t>
  </si>
  <si>
    <t>Бюджет маблағлари</t>
  </si>
  <si>
    <t>Хизмат</t>
  </si>
  <si>
    <t>Электрон дўкон</t>
  </si>
  <si>
    <t>Электрон экспертиза</t>
  </si>
  <si>
    <t>Харид қилинмади</t>
  </si>
  <si>
    <t>"UNIVERSAL MOBILE SYSTEMS" MAS`ULIYATI CHEKLANGAN JAMIYAT  00401 - 20214000300381984001</t>
  </si>
  <si>
    <t>"O`ZR MARKAZIY BANKINING "DAVLAT BELGISI" ДУК-00014 - 21596000305108789001</t>
  </si>
  <si>
    <t>Заправка картриджа</t>
  </si>
  <si>
    <t>XUSANOVA GAVXAR KANALEVNA  01122 - 20218000705421263001</t>
  </si>
  <si>
    <t>Юридик мажбурият</t>
  </si>
  <si>
    <t>Х</t>
  </si>
  <si>
    <t>Кибербезопасность</t>
  </si>
  <si>
    <t>"KIBERXAVFSIZLIK MARKAZI" DAVLAT UNITAR KORXONASI  01121 - 20210000900953339002</t>
  </si>
  <si>
    <t>Кабельное телевидение</t>
  </si>
  <si>
    <t>"RADIOALOQA RADIOESHITTIRISH VA TELEVIDENIE MARKAZI" MAS'ULIYATI CHEKLANGAN JAMIYAT  00401 - 20208000400155269001</t>
  </si>
  <si>
    <t>"OAK AXBOROT-KOMMUNIKATSIYA TEXNOLOGIYALARINI JORIY ETISH VA RIVOJLANTIRISH MARKAZI"    00835 - 20210000100378200001</t>
  </si>
  <si>
    <t>Электронная система ARGOS</t>
  </si>
  <si>
    <t>DAVLAT AXBOROT TIZIMLARINI YARATISH VA QO`LLAB QUVATLASH BO`YICHA YAGONA INTEGRATOR-UZINFOCOM 00401 - 20208000904198204002</t>
  </si>
  <si>
    <t>Бумага А-4</t>
  </si>
  <si>
    <t>NURON SAVDO" XUSUSIY KORXONA  01071 - 20208000903953923002</t>
  </si>
  <si>
    <t>Ijro.gov</t>
  </si>
  <si>
    <t>"UNICON-SOFT" MAS'ULIYATI CHEKLANGAN JAMIYAT  01018 - 20208000800809354003</t>
  </si>
  <si>
    <t>Интернет</t>
  </si>
  <si>
    <t>Тўғридан-тўғри ((ЗРУ-684, Ст-71, пункт-21, част-1)</t>
  </si>
  <si>
    <t>O`ZBEKTELEKOM " AKSIYADORLIK JAMIYATI  00401 - 20210000704074838066</t>
  </si>
  <si>
    <t>Хостинг</t>
  </si>
  <si>
    <t>DAVLAT AXBOROT TIZIMLARINI YARATISH VA QO`LLAB QUVATLASH BO`YICHA YAGONA INTEGRATOR-UZINFOCOM  00980 - 20208000604198204007</t>
  </si>
  <si>
    <t xml:space="preserve">                </t>
  </si>
  <si>
    <t>Бензин АИ-92</t>
  </si>
  <si>
    <t>Тўғридан-тўғри (№ПФ-259 п.7)</t>
  </si>
  <si>
    <t>"UNG PETRO" MAS'ULIYATI CHEKLANGAN JAMIYAT  00450 - 20208000604735172003</t>
  </si>
  <si>
    <t>Услуга по администрированию программного комплекса</t>
  </si>
  <si>
    <t>ARMFUL GROSS" MAS'ULIYATI CHEKLANGAN JAMIYAT 00083 - 20208000300270788001</t>
  </si>
  <si>
    <t>изготовление дипломов</t>
  </si>
  <si>
    <t xml:space="preserve">261190860302245
</t>
  </si>
  <si>
    <t xml:space="preserve">26311125014251
</t>
  </si>
  <si>
    <t>телефон</t>
  </si>
  <si>
    <t xml:space="preserve">261191100304600
</t>
  </si>
  <si>
    <t>Услуга по предоставлению доступа к онлайн-сервису</t>
  </si>
  <si>
    <t xml:space="preserve">26311125018345
</t>
  </si>
  <si>
    <t>"PERSPECTIVE TEAM" MAS'ULIYATI CHEKLANGAN JAMIYAT  00440 - 20208000500751188001</t>
  </si>
  <si>
    <t xml:space="preserve">304761055
</t>
  </si>
  <si>
    <t xml:space="preserve">26311125018848
</t>
  </si>
  <si>
    <t xml:space="preserve">26311125018865
</t>
  </si>
  <si>
    <t xml:space="preserve">261110084810519
</t>
  </si>
  <si>
    <t>"OMMX UPTRADE" XUSUSIY KORXONA  00901 - 20208000905394726001</t>
  </si>
  <si>
    <t xml:space="preserve">308517924
</t>
  </si>
  <si>
    <t>Коммунальные расходы</t>
  </si>
  <si>
    <t>Тўғридан-тўғри (№ПФ-259 п.5)</t>
  </si>
  <si>
    <t xml:space="preserve">261191360026050
</t>
  </si>
  <si>
    <t>OZBEKISTON RESPUBLIKASI FANLAR AKADEMIYASI ISHLAR BOSHQARMASI  00014 - 400110860262907015100043002</t>
  </si>
  <si>
    <t>свет</t>
  </si>
  <si>
    <t xml:space="preserve">хол вода </t>
  </si>
  <si>
    <t>гор вода</t>
  </si>
  <si>
    <t>мусор</t>
  </si>
  <si>
    <t xml:space="preserve">261110084828510
</t>
  </si>
  <si>
    <t>"MUBINABONU UNIVERSAL BIZNES" MAS'ULIYATI CHEKLANGAN JAMIYAT  00450 - 20208000107377134001</t>
  </si>
  <si>
    <t>ремонт автомашины</t>
  </si>
  <si>
    <t>Тўғридан-тўғри (№ПФ-259 п.9)</t>
  </si>
  <si>
    <t xml:space="preserve">261191400030638
</t>
  </si>
  <si>
    <t>ERKIN AVTO BIZNES" XUSUSIY KORXONA 01071 - 20208000300591142001</t>
  </si>
  <si>
    <t xml:space="preserve">303812119
</t>
  </si>
  <si>
    <t>спецсвязь</t>
  </si>
  <si>
    <t xml:space="preserve">261191100360964
</t>
  </si>
  <si>
    <t>RESPUBLIKA MAXSUS ALOQA BOG`LAMASI" DAVLAT UNITAR KORXONASI  00401 - 20210000200155276007</t>
  </si>
  <si>
    <t xml:space="preserve">201440547
</t>
  </si>
  <si>
    <t xml:space="preserve">261191100380137
</t>
  </si>
  <si>
    <t>"O`ZBEKTELEKOM " AKSIYADORLIK JAMIYATI 00401 - 20210000104074838076</t>
  </si>
  <si>
    <t xml:space="preserve">203366731
</t>
  </si>
  <si>
    <t xml:space="preserve">261190860385339
</t>
  </si>
  <si>
    <t>сотовая связь</t>
  </si>
  <si>
    <t xml:space="preserve">261191100384727
</t>
  </si>
  <si>
    <t xml:space="preserve">303020732
</t>
  </si>
  <si>
    <t xml:space="preserve">26311125053920
</t>
  </si>
  <si>
    <t xml:space="preserve">26311125053910
</t>
  </si>
  <si>
    <t xml:space="preserve">261190860401006
</t>
  </si>
  <si>
    <t>дона</t>
  </si>
  <si>
    <t>Комиссионный сбор для проведения электронных торгов</t>
  </si>
  <si>
    <t>"RAQAMLI TRANSFORMATSIYA MARKAZI" MAS'ULIYATI CHEKLANGAN JAMIYAT " 00014 - 700110860262947950600262001</t>
  </si>
  <si>
    <t xml:space="preserve">307442330
</t>
  </si>
  <si>
    <t>Malibi2 хизмат мошинаси</t>
  </si>
  <si>
    <t>Тўғридан тўғри</t>
  </si>
  <si>
    <t xml:space="preserve">26311125067860
</t>
  </si>
  <si>
    <t xml:space="preserve">"OAK AXBOROT-KOMMUNIKATSIYA TEXNOLOGIYALARINI JORIY ETISH VA RIVOJLANTIRISH MARKAZI"  00439 - 20210000400378200001
</t>
  </si>
  <si>
    <t xml:space="preserve">26311125077996
</t>
  </si>
  <si>
    <t>Ремонт автомашины</t>
  </si>
  <si>
    <t xml:space="preserve">261191400050188
</t>
  </si>
  <si>
    <t>"ERKIN AVTO BIZNES" XUSUSIY KORXONA  01071 - 20208000300591142001</t>
  </si>
  <si>
    <t>Автомашина</t>
  </si>
  <si>
    <t xml:space="preserve">261190980431820
</t>
  </si>
  <si>
    <t>"UZAUTO MOTORS" AKSIYADORLIK JAMIYATI  01041 - 20214000000532305550</t>
  </si>
  <si>
    <t xml:space="preserve">200244767
</t>
  </si>
  <si>
    <t>заправка картриджа</t>
  </si>
  <si>
    <t xml:space="preserve">261110085068960
</t>
  </si>
  <si>
    <t>XUSANOVA GAVXAR KANALEVNA 01122 - 20218000705421263001</t>
  </si>
  <si>
    <t xml:space="preserve">42703650190036
</t>
  </si>
  <si>
    <t>Сканер</t>
  </si>
  <si>
    <t xml:space="preserve">261110085192458
</t>
  </si>
  <si>
    <t xml:space="preserve">OPENPATH MCHJ  20208000307179505001
00450
</t>
  </si>
  <si>
    <t>хостинг</t>
  </si>
  <si>
    <t xml:space="preserve">261190860460645
</t>
  </si>
  <si>
    <t>DAVLAT AXBOROT TIZIMLARINI YARATISH VA QO`LLAB QUVATLASH BO`YICHA YAGONA INTEGRATOR-UZINFOCOM" MAS'ULIYATI CHEKLANGAN JAMIYAT 00980 - 20208000604198204007</t>
  </si>
  <si>
    <t xml:space="preserve">261110085173461
</t>
  </si>
  <si>
    <t>"NEW PRICE" OILAVIY KORXONA  01036 - 20208000905524274001</t>
  </si>
  <si>
    <t>Услуга технического освидетельствования автомобилей</t>
  </si>
  <si>
    <t xml:space="preserve">261110085183378
</t>
  </si>
  <si>
    <t>"AVTOSOZLASH-KTB" MAS`ULIYATI CHEKLANGAN JAMIYAT  00450 - 20208000004368551001</t>
  </si>
  <si>
    <t>Кондиционеры</t>
  </si>
  <si>
    <t xml:space="preserve">261110085199788
</t>
  </si>
  <si>
    <t>"SAM ZARSHED" MAS'ULIYATI CHEKLANGAN JAMIYAT  00491 - 20208000901023505001</t>
  </si>
  <si>
    <t>Межсетевой экран</t>
  </si>
  <si>
    <t xml:space="preserve">261110085215155
</t>
  </si>
  <si>
    <t xml:space="preserve">SHAMSIDDINOV ELYOR QODIRJONOVICР
01158 - 20218000007405754001
</t>
  </si>
  <si>
    <t xml:space="preserve">32612852140035
</t>
  </si>
  <si>
    <t>Изготовление обложек</t>
  </si>
  <si>
    <t xml:space="preserve">261190860477006
</t>
  </si>
  <si>
    <t>Электронный USB-ключ</t>
  </si>
  <si>
    <t xml:space="preserve">261110085270978
</t>
  </si>
  <si>
    <t xml:space="preserve"> ЯТТ РАХМОНОВ МАЪРУФ   20218000305205422001  00401
</t>
  </si>
  <si>
    <t>Кулер для питьевой воды</t>
  </si>
  <si>
    <t xml:space="preserve">261110085273359
</t>
  </si>
  <si>
    <t xml:space="preserve">YTT ISKANOVA NARGIZA NURULLAYEVNA  20218000507419123001  00364
</t>
  </si>
  <si>
    <t xml:space="preserve">43112802940026
</t>
  </si>
  <si>
    <t>Вода питьевая упакованная</t>
  </si>
  <si>
    <t xml:space="preserve">261110085273476
</t>
  </si>
  <si>
    <t xml:space="preserve">	
MEGA KORP MCH J  20208000705677658001   01033
</t>
  </si>
  <si>
    <t>Флаг</t>
  </si>
  <si>
    <t xml:space="preserve">261110085275093
</t>
  </si>
  <si>
    <t xml:space="preserve">ABDUG‘AFFOROV MUSOBEK ABDUKAXOR O‘G‘LI  20218000207260555001
00973
</t>
  </si>
  <si>
    <t xml:space="preserve">	
53101015110015
</t>
  </si>
  <si>
    <t>Электрическая сушилка для рук</t>
  </si>
  <si>
    <t xml:space="preserve">261110085289119
</t>
  </si>
  <si>
    <t>DARBULOQ MCHJ  20208000907300100001
01046
copy</t>
  </si>
  <si>
    <t>Гель для рук</t>
  </si>
  <si>
    <t xml:space="preserve">261110085289349
</t>
  </si>
  <si>
    <t>ELOR MCHJ  20208000007441474001   00433</t>
  </si>
  <si>
    <t xml:space="preserve">	
312939929</t>
  </si>
  <si>
    <t>Metall karkasga mahkamlangan uch o?rinli kursi</t>
  </si>
  <si>
    <t xml:space="preserve">	
26311008100407
</t>
  </si>
  <si>
    <t xml:space="preserve">ALAVEZ 777 MCHJ   20208000905548960001  00083
</t>
  </si>
  <si>
    <t>Сетка от комаров</t>
  </si>
  <si>
    <t xml:space="preserve">IMPERIAL EXCLUSIVE TEAM MCHJ   20208000905499849001  00901
</t>
  </si>
  <si>
    <t>кв м</t>
  </si>
  <si>
    <t>Коврик для мыши компьютерной</t>
  </si>
  <si>
    <t xml:space="preserve">261110085338273
</t>
  </si>
  <si>
    <t xml:space="preserve">SHABNAM TRAVEL AND VISIT MCHJ  20208000605661907001  00491
</t>
  </si>
  <si>
    <t xml:space="preserve">261111145358615
</t>
  </si>
  <si>
    <t xml:space="preserve">ЯТТ УМАРОВ БОТИР БАХОДИРОВИЧ  20218000404660212001  01125
</t>
  </si>
  <si>
    <t xml:space="preserve">261110085366398
</t>
  </si>
  <si>
    <t xml:space="preserve">YATT ?XUSANOVA GAVXAR KANALEVNA?  20218000705421263001  01122
</t>
  </si>
  <si>
    <t>ГУП Центр развития и внедрения информ-коммуник.технологий ВАК при ВАК РУз</t>
  </si>
  <si>
    <t>Урна</t>
  </si>
  <si>
    <t xml:space="preserve">	
261110085339496
</t>
  </si>
  <si>
    <t>YTT NOSIROVA DILFUZAXON MANSUROVNA</t>
  </si>
  <si>
    <t xml:space="preserve">41305705910014
</t>
  </si>
  <si>
    <t>Программное обеспечение</t>
  </si>
  <si>
    <t>IT WORKS MCHJ  20208000705102036001 00440</t>
  </si>
  <si>
    <t>261190980431820</t>
  </si>
  <si>
    <t>"UZAUTO MOTORS" АЖ</t>
  </si>
  <si>
    <t>261110085215155</t>
  </si>
  <si>
    <t>SHAMSIDDINOV ELYOR QODIRJONOVICР</t>
  </si>
  <si>
    <t>32612852140035</t>
  </si>
  <si>
    <t>Уч кишили ўриндиқ</t>
  </si>
  <si>
    <t>309722598</t>
  </si>
  <si>
    <t>ALAVEZ 777 MCHJ</t>
  </si>
  <si>
    <t>26311008100407</t>
  </si>
  <si>
    <t>261110085192458</t>
  </si>
  <si>
    <t xml:space="preserve">OPENPATH MCHJ </t>
  </si>
  <si>
    <t>311768564</t>
  </si>
  <si>
    <t>43112802940026</t>
  </si>
  <si>
    <t>261110085273359</t>
  </si>
  <si>
    <t>YTT ISKANOVA NARGIZA NURULLAYEVNA</t>
  </si>
  <si>
    <t>2026 йилнинг 2-чорагида Ўзбекистон Республикаси Олий аттестация комиссияси томонидан кам баҳоли ва тез эскирувчи буюмлар харид қилиш учун ўтказилган танловлар (тендерлар) ва амалга оширилган давлат харидлари тўғрисидаги
МАЪЛУМОТЛАР</t>
  </si>
  <si>
    <t>Ўзбекистон Республикаси Олий аттестация комиссиясининг 2026 йилнинг 2-чорагида бюджетдан ажратилган маблағларнинг чегараланган миқдорининг ўз тасарруфидаги бюджет ташкилотлари кесимида тақсимоти тўғрисида</t>
  </si>
  <si>
    <t>Ўзбекистон Республикаси Олий аттестация комиссияси</t>
  </si>
  <si>
    <t>2026 йилнинг 2-чорагида Ўзбекистон Республикаси Олий аттестация комиссиясининг капитал қўйилмалар ҳисобидан амалга оширилаётган лойиҳаларнинг ижроси тўғрисидаги
МАЪЛУМОТЛАР</t>
  </si>
  <si>
    <t>2026 йилнинг 2-чорагида  Ўзбекистон Республикаси Олий аттестация комиссияси томонидан ўтказилган танловлар (тендерлар) ва амалга оширилган давлат харидлари тўғрисидаги
МАЪЛУМОТЛАР</t>
  </si>
  <si>
    <t>2026 йилнинг 2-чорагида  Ўзбекистон Республикаси Олий аттестация комиссияси томонидан асосий воситалар харид қилиш учун ўтказилган танловлар (тендерлар) ва амалга оширилган давлат харидлари тўғрисидаги
МАЪЛУМОТЛАР</t>
  </si>
  <si>
    <t>2026 йилнинг 2-чорагида  Ўзбекистон Республикаси Олий аттестация комиссияси томонидан қурилиш, реконструкция қилиш ва таъмирлаш ишлари бўйича ўтказилган танловлар (тендерлар) тўғрисидаги
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</si>
</sst>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rgb="FF212529"/>
      <name val="Golos"/>
    </font>
    <font>
      <sz val="11"/>
      <color indexed="8"/>
      <name val="Times New Roman"/>
      <charset val="204"/>
    </font>
    <font>
      <sz val="11"/>
      <color rgb="FF212529"/>
      <name val="Golos"/>
    </font>
    <font>
      <sz val="10"/>
      <color rgb="FF212529"/>
      <name val="Segoe UI"/>
      <family val="2"/>
      <charset val="204"/>
    </font>
    <font>
      <sz val="11"/>
      <color rgb="FF212529"/>
      <name val="Golos"/>
      <charset val="204"/>
    </font>
    <font>
      <sz val="11"/>
      <color rgb="FF21252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vertical="center" wrapText="1"/>
    </xf>
    <xf numFmtId="164" fontId="2" fillId="0" borderId="0" xfId="1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5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1" fontId="11" fillId="3" borderId="0" xfId="0" applyNumberFormat="1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43" fontId="5" fillId="3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3" fontId="5" fillId="3" borderId="1" xfId="0" applyNumberFormat="1" applyFont="1" applyFill="1" applyBorder="1" applyAlignment="1">
      <alignment vertical="center" wrapText="1"/>
    </xf>
    <xf numFmtId="164" fontId="5" fillId="3" borderId="0" xfId="1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164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wrapText="1"/>
    </xf>
    <xf numFmtId="0" fontId="1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40</xdr:row>
      <xdr:rowOff>114300</xdr:rowOff>
    </xdr:to>
    <xdr:sp macro="" textlink="">
      <xdr:nvSpPr>
        <xdr:cNvPr id="2" name="AutoShape 1" descr="copy">
          <a:extLst>
            <a:ext uri="{FF2B5EF4-FFF2-40B4-BE49-F238E27FC236}">
              <a16:creationId xmlns:a16="http://schemas.microsoft.com/office/drawing/2014/main" id="{CFC0FCB4-DD78-44F8-ABA3-EFB1A08E007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586865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3" name="AutoShape 1" descr="copy">
          <a:extLst>
            <a:ext uri="{FF2B5EF4-FFF2-40B4-BE49-F238E27FC236}">
              <a16:creationId xmlns:a16="http://schemas.microsoft.com/office/drawing/2014/main" id="{677D9C2B-EC65-429B-AAB7-9226157498D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644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304800" cy="304800"/>
    <xdr:sp macro="" textlink="">
      <xdr:nvSpPr>
        <xdr:cNvPr id="4" name="AutoShape 1" descr="copy">
          <a:extLst>
            <a:ext uri="{FF2B5EF4-FFF2-40B4-BE49-F238E27FC236}">
              <a16:creationId xmlns:a16="http://schemas.microsoft.com/office/drawing/2014/main" id="{6E229DF1-5D64-49F9-A802-24B3239FB04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690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" name="AutoShape 1" descr="copy">
          <a:extLst>
            <a:ext uri="{FF2B5EF4-FFF2-40B4-BE49-F238E27FC236}">
              <a16:creationId xmlns:a16="http://schemas.microsoft.com/office/drawing/2014/main" id="{3E8EC8F3-4B52-4551-9085-22D528A3CC1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8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" name="AutoShape 1" descr="copy">
          <a:extLst>
            <a:ext uri="{FF2B5EF4-FFF2-40B4-BE49-F238E27FC236}">
              <a16:creationId xmlns:a16="http://schemas.microsoft.com/office/drawing/2014/main" id="{50D1F557-BD9F-42EE-97F9-59B797AE4A0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8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7" name="AutoShape 1" descr="copy">
          <a:extLst>
            <a:ext uri="{FF2B5EF4-FFF2-40B4-BE49-F238E27FC236}">
              <a16:creationId xmlns:a16="http://schemas.microsoft.com/office/drawing/2014/main" id="{DB9FB43A-AC20-4903-B67C-343682F72F50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85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8" name="AutoShape 1" descr="copy">
          <a:extLst>
            <a:ext uri="{FF2B5EF4-FFF2-40B4-BE49-F238E27FC236}">
              <a16:creationId xmlns:a16="http://schemas.microsoft.com/office/drawing/2014/main" id="{46979201-EAA2-48E7-9AA3-6A665E57012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859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4800"/>
    <xdr:sp macro="" textlink="">
      <xdr:nvSpPr>
        <xdr:cNvPr id="9" name="AutoShape 1" descr="copy">
          <a:extLst>
            <a:ext uri="{FF2B5EF4-FFF2-40B4-BE49-F238E27FC236}">
              <a16:creationId xmlns:a16="http://schemas.microsoft.com/office/drawing/2014/main" id="{C78AE8D6-72E4-4BC0-8026-1DA45940CD3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45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4800"/>
    <xdr:sp macro="" textlink="">
      <xdr:nvSpPr>
        <xdr:cNvPr id="10" name="AutoShape 1" descr="copy">
          <a:extLst>
            <a:ext uri="{FF2B5EF4-FFF2-40B4-BE49-F238E27FC236}">
              <a16:creationId xmlns:a16="http://schemas.microsoft.com/office/drawing/2014/main" id="{1F867D85-5082-4332-AA99-563FB153DA2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45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4800"/>
    <xdr:sp macro="" textlink="">
      <xdr:nvSpPr>
        <xdr:cNvPr id="11" name="AutoShape 1" descr="copy">
          <a:extLst>
            <a:ext uri="{FF2B5EF4-FFF2-40B4-BE49-F238E27FC236}">
              <a16:creationId xmlns:a16="http://schemas.microsoft.com/office/drawing/2014/main" id="{BF357FD0-961D-4605-AF2F-9EF5322EAA8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45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4800"/>
    <xdr:sp macro="" textlink="">
      <xdr:nvSpPr>
        <xdr:cNvPr id="12" name="AutoShape 1" descr="copy">
          <a:extLst>
            <a:ext uri="{FF2B5EF4-FFF2-40B4-BE49-F238E27FC236}">
              <a16:creationId xmlns:a16="http://schemas.microsoft.com/office/drawing/2014/main" id="{6FDBC123-050F-4835-A052-B7E4DCC1F5F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45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43</xdr:row>
      <xdr:rowOff>0</xdr:rowOff>
    </xdr:from>
    <xdr:ext cx="304800" cy="304800"/>
    <xdr:sp macro="" textlink="">
      <xdr:nvSpPr>
        <xdr:cNvPr id="13" name="AutoShape 1" descr="copy">
          <a:extLst>
            <a:ext uri="{FF2B5EF4-FFF2-40B4-BE49-F238E27FC236}">
              <a16:creationId xmlns:a16="http://schemas.microsoft.com/office/drawing/2014/main" id="{4CAA4AAF-EB55-4884-95E2-6A5C5E0CBEE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64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43</xdr:row>
      <xdr:rowOff>0</xdr:rowOff>
    </xdr:from>
    <xdr:ext cx="304800" cy="304800"/>
    <xdr:sp macro="" textlink="">
      <xdr:nvSpPr>
        <xdr:cNvPr id="14" name="AutoShape 1" descr="copy">
          <a:extLst>
            <a:ext uri="{FF2B5EF4-FFF2-40B4-BE49-F238E27FC236}">
              <a16:creationId xmlns:a16="http://schemas.microsoft.com/office/drawing/2014/main" id="{D97ED5E3-0B59-4324-9DDE-609C8F14D3C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64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0</xdr:rowOff>
    </xdr:from>
    <xdr:ext cx="304800" cy="304800"/>
    <xdr:sp macro="" textlink="">
      <xdr:nvSpPr>
        <xdr:cNvPr id="15" name="AutoShape 1" descr="copy">
          <a:extLst>
            <a:ext uri="{FF2B5EF4-FFF2-40B4-BE49-F238E27FC236}">
              <a16:creationId xmlns:a16="http://schemas.microsoft.com/office/drawing/2014/main" id="{1104C998-6BB0-45D7-94C2-C09D8FAAE85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84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44</xdr:row>
      <xdr:rowOff>0</xdr:rowOff>
    </xdr:from>
    <xdr:ext cx="304800" cy="304800"/>
    <xdr:sp macro="" textlink="">
      <xdr:nvSpPr>
        <xdr:cNvPr id="16" name="AutoShape 1" descr="copy">
          <a:extLst>
            <a:ext uri="{FF2B5EF4-FFF2-40B4-BE49-F238E27FC236}">
              <a16:creationId xmlns:a16="http://schemas.microsoft.com/office/drawing/2014/main" id="{748234F3-FBA2-494A-9296-59C7CFF1B30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84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45</xdr:row>
      <xdr:rowOff>0</xdr:rowOff>
    </xdr:from>
    <xdr:ext cx="304800" cy="304800"/>
    <xdr:sp macro="" textlink="">
      <xdr:nvSpPr>
        <xdr:cNvPr id="17" name="AutoShape 1" descr="copy">
          <a:extLst>
            <a:ext uri="{FF2B5EF4-FFF2-40B4-BE49-F238E27FC236}">
              <a16:creationId xmlns:a16="http://schemas.microsoft.com/office/drawing/2014/main" id="{BE790628-03FC-4C62-AA54-9E08A5EAB35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45</xdr:row>
      <xdr:rowOff>0</xdr:rowOff>
    </xdr:from>
    <xdr:ext cx="304800" cy="304800"/>
    <xdr:sp macro="" textlink="">
      <xdr:nvSpPr>
        <xdr:cNvPr id="18" name="AutoShape 1" descr="copy">
          <a:extLst>
            <a:ext uri="{FF2B5EF4-FFF2-40B4-BE49-F238E27FC236}">
              <a16:creationId xmlns:a16="http://schemas.microsoft.com/office/drawing/2014/main" id="{76C691F6-E352-4D60-8644-31DF75829FA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304800"/>
    <xdr:sp macro="" textlink="">
      <xdr:nvSpPr>
        <xdr:cNvPr id="19" name="AutoShape 1" descr="copy">
          <a:extLst>
            <a:ext uri="{FF2B5EF4-FFF2-40B4-BE49-F238E27FC236}">
              <a16:creationId xmlns:a16="http://schemas.microsoft.com/office/drawing/2014/main" id="{0DE17F52-C0DB-4FEB-A0A2-ECFC0F6D224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998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0" cy="304800"/>
    <xdr:sp macro="" textlink="">
      <xdr:nvSpPr>
        <xdr:cNvPr id="20" name="AutoShape 1" descr="copy">
          <a:extLst>
            <a:ext uri="{FF2B5EF4-FFF2-40B4-BE49-F238E27FC236}">
              <a16:creationId xmlns:a16="http://schemas.microsoft.com/office/drawing/2014/main" id="{675D3FAF-3277-4428-BC5F-FFCE4AB579B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998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304800"/>
    <xdr:sp macro="" textlink="">
      <xdr:nvSpPr>
        <xdr:cNvPr id="21" name="AutoShape 1" descr="copy">
          <a:extLst>
            <a:ext uri="{FF2B5EF4-FFF2-40B4-BE49-F238E27FC236}">
              <a16:creationId xmlns:a16="http://schemas.microsoft.com/office/drawing/2014/main" id="{19373F74-1D76-4434-B6F8-A29C996E3E2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036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47</xdr:row>
      <xdr:rowOff>0</xdr:rowOff>
    </xdr:from>
    <xdr:ext cx="304800" cy="304800"/>
    <xdr:sp macro="" textlink="">
      <xdr:nvSpPr>
        <xdr:cNvPr id="22" name="AutoShape 1" descr="copy">
          <a:extLst>
            <a:ext uri="{FF2B5EF4-FFF2-40B4-BE49-F238E27FC236}">
              <a16:creationId xmlns:a16="http://schemas.microsoft.com/office/drawing/2014/main" id="{861FB034-00AA-4BFE-8A25-BD1622F60C9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036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48</xdr:row>
      <xdr:rowOff>0</xdr:rowOff>
    </xdr:from>
    <xdr:ext cx="304800" cy="304800"/>
    <xdr:sp macro="" textlink="">
      <xdr:nvSpPr>
        <xdr:cNvPr id="23" name="AutoShape 1" descr="copy">
          <a:extLst>
            <a:ext uri="{FF2B5EF4-FFF2-40B4-BE49-F238E27FC236}">
              <a16:creationId xmlns:a16="http://schemas.microsoft.com/office/drawing/2014/main" id="{5348C3F6-4D90-4CC3-9879-9886BE0D9F5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074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48</xdr:row>
      <xdr:rowOff>0</xdr:rowOff>
    </xdr:from>
    <xdr:ext cx="304800" cy="304800"/>
    <xdr:sp macro="" textlink="">
      <xdr:nvSpPr>
        <xdr:cNvPr id="24" name="AutoShape 1" descr="copy">
          <a:extLst>
            <a:ext uri="{FF2B5EF4-FFF2-40B4-BE49-F238E27FC236}">
              <a16:creationId xmlns:a16="http://schemas.microsoft.com/office/drawing/2014/main" id="{DE56C358-4691-4C95-8B42-953465BA469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074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49</xdr:row>
      <xdr:rowOff>0</xdr:rowOff>
    </xdr:from>
    <xdr:ext cx="304800" cy="304800"/>
    <xdr:sp macro="" textlink="">
      <xdr:nvSpPr>
        <xdr:cNvPr id="25" name="AutoShape 1" descr="copy">
          <a:extLst>
            <a:ext uri="{FF2B5EF4-FFF2-40B4-BE49-F238E27FC236}">
              <a16:creationId xmlns:a16="http://schemas.microsoft.com/office/drawing/2014/main" id="{ED8D8015-026A-4BC4-A246-B295373C6D1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112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49</xdr:row>
      <xdr:rowOff>0</xdr:rowOff>
    </xdr:from>
    <xdr:ext cx="304800" cy="304800"/>
    <xdr:sp macro="" textlink="">
      <xdr:nvSpPr>
        <xdr:cNvPr id="26" name="AutoShape 1" descr="copy">
          <a:extLst>
            <a:ext uri="{FF2B5EF4-FFF2-40B4-BE49-F238E27FC236}">
              <a16:creationId xmlns:a16="http://schemas.microsoft.com/office/drawing/2014/main" id="{3622EF65-6B39-44E9-A93C-3E0EB712808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112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42</xdr:row>
      <xdr:rowOff>0</xdr:rowOff>
    </xdr:from>
    <xdr:to>
      <xdr:col>5</xdr:col>
      <xdr:colOff>304800</xdr:colOff>
      <xdr:row>42</xdr:row>
      <xdr:rowOff>304800</xdr:rowOff>
    </xdr:to>
    <xdr:sp macro="" textlink="">
      <xdr:nvSpPr>
        <xdr:cNvPr id="27" name="AutoShape 4" descr="copy">
          <a:extLst>
            <a:ext uri="{FF2B5EF4-FFF2-40B4-BE49-F238E27FC236}">
              <a16:creationId xmlns:a16="http://schemas.microsoft.com/office/drawing/2014/main" id="{1F24BFBB-2C3B-4A26-BFB5-C36E51DC6C6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845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38</xdr:row>
      <xdr:rowOff>116541</xdr:rowOff>
    </xdr:to>
    <xdr:sp macro="" textlink="">
      <xdr:nvSpPr>
        <xdr:cNvPr id="28" name="AutoShape 1" descr="copy">
          <a:extLst>
            <a:ext uri="{FF2B5EF4-FFF2-40B4-BE49-F238E27FC236}">
              <a16:creationId xmlns:a16="http://schemas.microsoft.com/office/drawing/2014/main" id="{0B795919-27C8-4967-BF69-572A163F16B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6202025"/>
          <a:ext cx="304800" cy="688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29" name="AutoShape 1" descr="copy">
          <a:extLst>
            <a:ext uri="{FF2B5EF4-FFF2-40B4-BE49-F238E27FC236}">
              <a16:creationId xmlns:a16="http://schemas.microsoft.com/office/drawing/2014/main" id="{C0DF2CFB-0721-4938-82F0-EBCC5747B2F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639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</xdr:row>
      <xdr:rowOff>0</xdr:rowOff>
    </xdr:from>
    <xdr:ext cx="304800" cy="304800"/>
    <xdr:sp macro="" textlink="">
      <xdr:nvSpPr>
        <xdr:cNvPr id="30" name="AutoShape 1" descr="copy">
          <a:extLst>
            <a:ext uri="{FF2B5EF4-FFF2-40B4-BE49-F238E27FC236}">
              <a16:creationId xmlns:a16="http://schemas.microsoft.com/office/drawing/2014/main" id="{53D02A5F-E633-4D59-A7DD-6E22C0B9745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669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1" name="AutoShape 1" descr="copy">
          <a:extLst>
            <a:ext uri="{FF2B5EF4-FFF2-40B4-BE49-F238E27FC236}">
              <a16:creationId xmlns:a16="http://schemas.microsoft.com/office/drawing/2014/main" id="{D4E57A58-8CD7-476F-BC01-0E629C6C8F2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2" name="AutoShape 1" descr="copy">
          <a:extLst>
            <a:ext uri="{FF2B5EF4-FFF2-40B4-BE49-F238E27FC236}">
              <a16:creationId xmlns:a16="http://schemas.microsoft.com/office/drawing/2014/main" id="{4AF365EE-416F-4A92-8E04-890C4097D5B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3" name="AutoShape 1" descr="copy">
          <a:extLst>
            <a:ext uri="{FF2B5EF4-FFF2-40B4-BE49-F238E27FC236}">
              <a16:creationId xmlns:a16="http://schemas.microsoft.com/office/drawing/2014/main" id="{11A0AF65-9223-44D3-8822-B90D92E2617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4" name="AutoShape 1" descr="copy">
          <a:extLst>
            <a:ext uri="{FF2B5EF4-FFF2-40B4-BE49-F238E27FC236}">
              <a16:creationId xmlns:a16="http://schemas.microsoft.com/office/drawing/2014/main" id="{372CCE7F-954E-44B8-A6D5-6D645A9261F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5" name="AutoShape 1" descr="copy">
          <a:extLst>
            <a:ext uri="{FF2B5EF4-FFF2-40B4-BE49-F238E27FC236}">
              <a16:creationId xmlns:a16="http://schemas.microsoft.com/office/drawing/2014/main" id="{EE0FB1F0-B9CB-47ED-8046-E6A79854C82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6" name="AutoShape 1" descr="copy">
          <a:extLst>
            <a:ext uri="{FF2B5EF4-FFF2-40B4-BE49-F238E27FC236}">
              <a16:creationId xmlns:a16="http://schemas.microsoft.com/office/drawing/2014/main" id="{7F5FC014-77C1-482D-9094-75E6F48F5F8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7" name="AutoShape 1" descr="copy">
          <a:extLst>
            <a:ext uri="{FF2B5EF4-FFF2-40B4-BE49-F238E27FC236}">
              <a16:creationId xmlns:a16="http://schemas.microsoft.com/office/drawing/2014/main" id="{B1154CF0-E3D0-48B3-8BD5-2938D4277C6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8" name="AutoShape 1" descr="copy">
          <a:extLst>
            <a:ext uri="{FF2B5EF4-FFF2-40B4-BE49-F238E27FC236}">
              <a16:creationId xmlns:a16="http://schemas.microsoft.com/office/drawing/2014/main" id="{5493B4E2-11E7-4305-B9D9-31FC5E9C77C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39" name="AutoShape 1" descr="copy">
          <a:extLst>
            <a:ext uri="{FF2B5EF4-FFF2-40B4-BE49-F238E27FC236}">
              <a16:creationId xmlns:a16="http://schemas.microsoft.com/office/drawing/2014/main" id="{4C8D4EBE-D27B-46C8-B499-620013D5E04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0" name="AutoShape 1" descr="copy">
          <a:extLst>
            <a:ext uri="{FF2B5EF4-FFF2-40B4-BE49-F238E27FC236}">
              <a16:creationId xmlns:a16="http://schemas.microsoft.com/office/drawing/2014/main" id="{B1594127-4ECB-423D-A114-84028E503FF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1" name="AutoShape 1" descr="copy">
          <a:extLst>
            <a:ext uri="{FF2B5EF4-FFF2-40B4-BE49-F238E27FC236}">
              <a16:creationId xmlns:a16="http://schemas.microsoft.com/office/drawing/2014/main" id="{2A3C66CA-D13E-49E3-9280-55D70B17708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2" name="AutoShape 1" descr="copy">
          <a:extLst>
            <a:ext uri="{FF2B5EF4-FFF2-40B4-BE49-F238E27FC236}">
              <a16:creationId xmlns:a16="http://schemas.microsoft.com/office/drawing/2014/main" id="{8AC9A563-C7C8-4E65-A77B-91D43126CA5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3" name="AutoShape 1" descr="copy">
          <a:extLst>
            <a:ext uri="{FF2B5EF4-FFF2-40B4-BE49-F238E27FC236}">
              <a16:creationId xmlns:a16="http://schemas.microsoft.com/office/drawing/2014/main" id="{6938A8D9-70CE-4E77-AF28-08EE4AD9461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4" name="AutoShape 1" descr="copy">
          <a:extLst>
            <a:ext uri="{FF2B5EF4-FFF2-40B4-BE49-F238E27FC236}">
              <a16:creationId xmlns:a16="http://schemas.microsoft.com/office/drawing/2014/main" id="{3AB60289-3EC7-4934-9B73-9D29F3F4D18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5" name="AutoShape 1" descr="copy">
          <a:extLst>
            <a:ext uri="{FF2B5EF4-FFF2-40B4-BE49-F238E27FC236}">
              <a16:creationId xmlns:a16="http://schemas.microsoft.com/office/drawing/2014/main" id="{FB530A45-85B8-4B64-B6D7-D1590025B3B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6" name="AutoShape 1" descr="copy">
          <a:extLst>
            <a:ext uri="{FF2B5EF4-FFF2-40B4-BE49-F238E27FC236}">
              <a16:creationId xmlns:a16="http://schemas.microsoft.com/office/drawing/2014/main" id="{35893AEC-4FEC-4CB8-8DAB-903B095C786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7" name="AutoShape 1" descr="copy">
          <a:extLst>
            <a:ext uri="{FF2B5EF4-FFF2-40B4-BE49-F238E27FC236}">
              <a16:creationId xmlns:a16="http://schemas.microsoft.com/office/drawing/2014/main" id="{F90A3032-2533-4BB9-BD20-B5E52A63229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8" name="AutoShape 1" descr="copy">
          <a:extLst>
            <a:ext uri="{FF2B5EF4-FFF2-40B4-BE49-F238E27FC236}">
              <a16:creationId xmlns:a16="http://schemas.microsoft.com/office/drawing/2014/main" id="{6EEE123E-ADC4-45F3-B243-8048D76997E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49" name="AutoShape 1" descr="copy">
          <a:extLst>
            <a:ext uri="{FF2B5EF4-FFF2-40B4-BE49-F238E27FC236}">
              <a16:creationId xmlns:a16="http://schemas.microsoft.com/office/drawing/2014/main" id="{D5B78AD5-14D0-4F2E-8AEF-73F702B2A7D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0" name="AutoShape 1" descr="copy">
          <a:extLst>
            <a:ext uri="{FF2B5EF4-FFF2-40B4-BE49-F238E27FC236}">
              <a16:creationId xmlns:a16="http://schemas.microsoft.com/office/drawing/2014/main" id="{C928BD00-40F3-456A-8C34-ED0C0AF403FC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1" name="AutoShape 1" descr="copy">
          <a:extLst>
            <a:ext uri="{FF2B5EF4-FFF2-40B4-BE49-F238E27FC236}">
              <a16:creationId xmlns:a16="http://schemas.microsoft.com/office/drawing/2014/main" id="{172AB748-7638-4696-9D43-F44C021A2B8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2" name="AutoShape 1" descr="copy">
          <a:extLst>
            <a:ext uri="{FF2B5EF4-FFF2-40B4-BE49-F238E27FC236}">
              <a16:creationId xmlns:a16="http://schemas.microsoft.com/office/drawing/2014/main" id="{444376BA-DE48-4EF8-A602-5AEB08C4AA2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40</xdr:row>
      <xdr:rowOff>0</xdr:rowOff>
    </xdr:from>
    <xdr:to>
      <xdr:col>5</xdr:col>
      <xdr:colOff>304800</xdr:colOff>
      <xdr:row>40</xdr:row>
      <xdr:rowOff>190500</xdr:rowOff>
    </xdr:to>
    <xdr:sp macro="" textlink="">
      <xdr:nvSpPr>
        <xdr:cNvPr id="53" name="AutoShape 4" descr="copy">
          <a:extLst>
            <a:ext uri="{FF2B5EF4-FFF2-40B4-BE49-F238E27FC236}">
              <a16:creationId xmlns:a16="http://schemas.microsoft.com/office/drawing/2014/main" id="{8A377773-EBF9-4A9A-94F3-93D97D4D2DD5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9</xdr:row>
      <xdr:rowOff>95250</xdr:rowOff>
    </xdr:to>
    <xdr:sp macro="" textlink="">
      <xdr:nvSpPr>
        <xdr:cNvPr id="54" name="AutoShape 1" descr="copy">
          <a:extLst>
            <a:ext uri="{FF2B5EF4-FFF2-40B4-BE49-F238E27FC236}">
              <a16:creationId xmlns:a16="http://schemas.microsoft.com/office/drawing/2014/main" id="{1C885AB1-3769-4AE3-ACE9-ABF28CFCA69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2819400"/>
          <a:ext cx="3048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14</xdr:row>
      <xdr:rowOff>304800</xdr:rowOff>
    </xdr:to>
    <xdr:sp macro="" textlink="">
      <xdr:nvSpPr>
        <xdr:cNvPr id="55" name="AutoShape 1" descr="copy">
          <a:extLst>
            <a:ext uri="{FF2B5EF4-FFF2-40B4-BE49-F238E27FC236}">
              <a16:creationId xmlns:a16="http://schemas.microsoft.com/office/drawing/2014/main" id="{11D17FEB-5F25-464C-A887-0DE13C6B17DB}"/>
            </a:ext>
          </a:extLst>
        </xdr:cNvPr>
        <xdr:cNvSpPr>
          <a:spLocks noChangeAspect="1" noChangeArrowheads="1"/>
        </xdr:cNvSpPr>
      </xdr:nvSpPr>
      <xdr:spPr bwMode="auto">
        <a:xfrm>
          <a:off x="7172325" y="675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6" name="AutoShape 1" descr="copy">
          <a:extLst>
            <a:ext uri="{FF2B5EF4-FFF2-40B4-BE49-F238E27FC236}">
              <a16:creationId xmlns:a16="http://schemas.microsoft.com/office/drawing/2014/main" id="{4B599ED4-455D-46F3-A1BD-3B8B933B2C3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7" name="AutoShape 1" descr="copy">
          <a:extLst>
            <a:ext uri="{FF2B5EF4-FFF2-40B4-BE49-F238E27FC236}">
              <a16:creationId xmlns:a16="http://schemas.microsoft.com/office/drawing/2014/main" id="{FABB2F7A-A4D3-4564-BC6D-682FFC9B9AB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8" name="AutoShape 1" descr="copy">
          <a:extLst>
            <a:ext uri="{FF2B5EF4-FFF2-40B4-BE49-F238E27FC236}">
              <a16:creationId xmlns:a16="http://schemas.microsoft.com/office/drawing/2014/main" id="{BCB2C9B9-C9C8-4488-9F51-A0988FBBD62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59" name="AutoShape 1" descr="copy">
          <a:extLst>
            <a:ext uri="{FF2B5EF4-FFF2-40B4-BE49-F238E27FC236}">
              <a16:creationId xmlns:a16="http://schemas.microsoft.com/office/drawing/2014/main" id="{AFB0CA33-EE9D-44A6-B20A-5528CA85093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0" name="AutoShape 1" descr="copy">
          <a:extLst>
            <a:ext uri="{FF2B5EF4-FFF2-40B4-BE49-F238E27FC236}">
              <a16:creationId xmlns:a16="http://schemas.microsoft.com/office/drawing/2014/main" id="{56C019FD-1612-49E9-B161-0203C0413DDD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1" name="AutoShape 1" descr="copy">
          <a:extLst>
            <a:ext uri="{FF2B5EF4-FFF2-40B4-BE49-F238E27FC236}">
              <a16:creationId xmlns:a16="http://schemas.microsoft.com/office/drawing/2014/main" id="{AA98B05E-1F02-49E8-B1CE-BEB26964CE0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2" name="AutoShape 1" descr="copy">
          <a:extLst>
            <a:ext uri="{FF2B5EF4-FFF2-40B4-BE49-F238E27FC236}">
              <a16:creationId xmlns:a16="http://schemas.microsoft.com/office/drawing/2014/main" id="{F4E1A9FD-065C-4E00-A166-128F0241DD8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3" name="AutoShape 1" descr="copy">
          <a:extLst>
            <a:ext uri="{FF2B5EF4-FFF2-40B4-BE49-F238E27FC236}">
              <a16:creationId xmlns:a16="http://schemas.microsoft.com/office/drawing/2014/main" id="{A9BF5E71-C890-44B3-9E28-8621A6D22E8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4" name="AutoShape 1" descr="copy">
          <a:extLst>
            <a:ext uri="{FF2B5EF4-FFF2-40B4-BE49-F238E27FC236}">
              <a16:creationId xmlns:a16="http://schemas.microsoft.com/office/drawing/2014/main" id="{5B2091D0-A980-45DF-BA0B-C4B0966B9333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5" name="AutoShape 1" descr="copy">
          <a:extLst>
            <a:ext uri="{FF2B5EF4-FFF2-40B4-BE49-F238E27FC236}">
              <a16:creationId xmlns:a16="http://schemas.microsoft.com/office/drawing/2014/main" id="{C6DBC994-A08A-4AB4-85DD-A835A0A699D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6" name="AutoShape 1" descr="copy">
          <a:extLst>
            <a:ext uri="{FF2B5EF4-FFF2-40B4-BE49-F238E27FC236}">
              <a16:creationId xmlns:a16="http://schemas.microsoft.com/office/drawing/2014/main" id="{CC3F8945-F701-4625-A0AA-86A4A16BF8F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7" name="AutoShape 1" descr="copy">
          <a:extLst>
            <a:ext uri="{FF2B5EF4-FFF2-40B4-BE49-F238E27FC236}">
              <a16:creationId xmlns:a16="http://schemas.microsoft.com/office/drawing/2014/main" id="{F76E0074-A90E-4F1D-98A4-7CA2B83C2941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8" name="AutoShape 1" descr="copy">
          <a:extLst>
            <a:ext uri="{FF2B5EF4-FFF2-40B4-BE49-F238E27FC236}">
              <a16:creationId xmlns:a16="http://schemas.microsoft.com/office/drawing/2014/main" id="{FCC332EF-24A4-4FF4-983C-B288781FCE1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69" name="AutoShape 1" descr="copy">
          <a:extLst>
            <a:ext uri="{FF2B5EF4-FFF2-40B4-BE49-F238E27FC236}">
              <a16:creationId xmlns:a16="http://schemas.microsoft.com/office/drawing/2014/main" id="{11EAF091-931A-48CC-AF25-35AEA51A76BA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0" name="AutoShape 1" descr="copy">
          <a:extLst>
            <a:ext uri="{FF2B5EF4-FFF2-40B4-BE49-F238E27FC236}">
              <a16:creationId xmlns:a16="http://schemas.microsoft.com/office/drawing/2014/main" id="{59B980C2-774E-498C-B30B-CB66538A7BC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1" name="AutoShape 1" descr="copy">
          <a:extLst>
            <a:ext uri="{FF2B5EF4-FFF2-40B4-BE49-F238E27FC236}">
              <a16:creationId xmlns:a16="http://schemas.microsoft.com/office/drawing/2014/main" id="{2220EAC3-572F-464C-B1D7-311623422314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2" name="AutoShape 1" descr="copy">
          <a:extLst>
            <a:ext uri="{FF2B5EF4-FFF2-40B4-BE49-F238E27FC236}">
              <a16:creationId xmlns:a16="http://schemas.microsoft.com/office/drawing/2014/main" id="{587E4519-FC06-4395-8ED7-84036132CFA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3" name="AutoShape 1" descr="copy">
          <a:extLst>
            <a:ext uri="{FF2B5EF4-FFF2-40B4-BE49-F238E27FC236}">
              <a16:creationId xmlns:a16="http://schemas.microsoft.com/office/drawing/2014/main" id="{B0B78FC3-EDC7-4DE2-86DA-CF233490BE1E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4" name="AutoShape 1" descr="copy">
          <a:extLst>
            <a:ext uri="{FF2B5EF4-FFF2-40B4-BE49-F238E27FC236}">
              <a16:creationId xmlns:a16="http://schemas.microsoft.com/office/drawing/2014/main" id="{9713DB4D-385A-412F-A937-77E962B8DDF7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5" name="AutoShape 1" descr="copy">
          <a:extLst>
            <a:ext uri="{FF2B5EF4-FFF2-40B4-BE49-F238E27FC236}">
              <a16:creationId xmlns:a16="http://schemas.microsoft.com/office/drawing/2014/main" id="{AF665304-24D4-4394-8697-BC546E1C6C68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6" name="AutoShape 1" descr="copy">
          <a:extLst>
            <a:ext uri="{FF2B5EF4-FFF2-40B4-BE49-F238E27FC236}">
              <a16:creationId xmlns:a16="http://schemas.microsoft.com/office/drawing/2014/main" id="{333C74BF-CF4A-4C08-AFCC-11DB5689348F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304800" cy="304800"/>
    <xdr:sp macro="" textlink="">
      <xdr:nvSpPr>
        <xdr:cNvPr id="77" name="AutoShape 1" descr="copy">
          <a:extLst>
            <a:ext uri="{FF2B5EF4-FFF2-40B4-BE49-F238E27FC236}">
              <a16:creationId xmlns:a16="http://schemas.microsoft.com/office/drawing/2014/main" id="{8A143045-F7CE-4E40-919F-DD55060D0979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0</xdr:colOff>
      <xdr:row>40</xdr:row>
      <xdr:rowOff>0</xdr:rowOff>
    </xdr:from>
    <xdr:to>
      <xdr:col>5</xdr:col>
      <xdr:colOff>304800</xdr:colOff>
      <xdr:row>41</xdr:row>
      <xdr:rowOff>114300</xdr:rowOff>
    </xdr:to>
    <xdr:sp macro="" textlink="">
      <xdr:nvSpPr>
        <xdr:cNvPr id="78" name="AutoShape 4" descr="copy">
          <a:extLst>
            <a:ext uri="{FF2B5EF4-FFF2-40B4-BE49-F238E27FC236}">
              <a16:creationId xmlns:a16="http://schemas.microsoft.com/office/drawing/2014/main" id="{80E29870-D62B-4EBA-914E-3733F578F486}"/>
            </a:ext>
          </a:extLst>
        </xdr:cNvPr>
        <xdr:cNvSpPr>
          <a:spLocks noChangeAspect="1" noChangeArrowheads="1"/>
        </xdr:cNvSpPr>
      </xdr:nvSpPr>
      <xdr:spPr bwMode="auto">
        <a:xfrm>
          <a:off x="7172325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scrollText(5421870)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L9"/>
  <sheetViews>
    <sheetView tabSelected="1" view="pageBreakPreview" zoomScale="85" zoomScaleNormal="100" zoomScaleSheetLayoutView="85" workbookViewId="0">
      <selection activeCell="A2" sqref="A2:G2"/>
    </sheetView>
  </sheetViews>
  <sheetFormatPr defaultColWidth="9.109375" defaultRowHeight="15.6"/>
  <cols>
    <col min="1" max="1" width="9.109375" style="2"/>
    <col min="2" max="2" width="25.6640625" style="2" customWidth="1"/>
    <col min="3" max="3" width="16.5546875" style="2" bestFit="1" customWidth="1"/>
    <col min="4" max="4" width="21.33203125" style="2" customWidth="1"/>
    <col min="5" max="5" width="17.5546875" style="2" customWidth="1"/>
    <col min="6" max="6" width="19.109375" style="2" customWidth="1"/>
    <col min="7" max="7" width="32.33203125" style="2" customWidth="1"/>
    <col min="8" max="16384" width="9.109375" style="2"/>
  </cols>
  <sheetData>
    <row r="2" spans="1:12" ht="33.75" customHeight="1">
      <c r="A2" s="118" t="s">
        <v>235</v>
      </c>
      <c r="B2" s="118"/>
      <c r="C2" s="118"/>
      <c r="D2" s="118"/>
      <c r="E2" s="118"/>
      <c r="F2" s="118"/>
      <c r="G2" s="118"/>
      <c r="H2" s="1"/>
      <c r="I2" s="1"/>
      <c r="J2" s="1"/>
      <c r="K2" s="1"/>
      <c r="L2" s="1"/>
    </row>
    <row r="4" spans="1:12">
      <c r="G4" s="4" t="s">
        <v>9</v>
      </c>
    </row>
    <row r="5" spans="1:12">
      <c r="A5" s="85" t="s">
        <v>0</v>
      </c>
      <c r="B5" s="85" t="s">
        <v>1</v>
      </c>
      <c r="C5" s="85" t="s">
        <v>2</v>
      </c>
      <c r="D5" s="85"/>
      <c r="E5" s="85"/>
      <c r="F5" s="85"/>
      <c r="G5" s="85"/>
    </row>
    <row r="6" spans="1:12" ht="45" customHeight="1">
      <c r="A6" s="85"/>
      <c r="B6" s="85"/>
      <c r="C6" s="85" t="s">
        <v>4</v>
      </c>
      <c r="D6" s="85" t="s">
        <v>3</v>
      </c>
      <c r="E6" s="85"/>
      <c r="F6" s="85"/>
      <c r="G6" s="85"/>
    </row>
    <row r="7" spans="1:12" ht="62.4">
      <c r="A7" s="85"/>
      <c r="B7" s="85"/>
      <c r="C7" s="85"/>
      <c r="D7" s="3" t="s">
        <v>5</v>
      </c>
      <c r="E7" s="3" t="s">
        <v>6</v>
      </c>
      <c r="F7" s="3" t="s">
        <v>7</v>
      </c>
      <c r="G7" s="3" t="s">
        <v>8</v>
      </c>
    </row>
    <row r="8" spans="1:12" ht="46.8">
      <c r="A8" s="3">
        <v>1</v>
      </c>
      <c r="B8" s="3" t="s">
        <v>236</v>
      </c>
      <c r="C8" s="6">
        <v>4535458</v>
      </c>
      <c r="D8" s="5">
        <v>3479121</v>
      </c>
      <c r="E8" s="5">
        <v>869442</v>
      </c>
      <c r="F8" s="5">
        <f>+C8-D8-E8</f>
        <v>186895</v>
      </c>
      <c r="G8" s="5" t="s">
        <v>60</v>
      </c>
    </row>
    <row r="9" spans="1:12">
      <c r="A9" s="3">
        <v>2</v>
      </c>
      <c r="B9" s="82" t="s">
        <v>22</v>
      </c>
      <c r="C9" s="83"/>
      <c r="D9" s="83"/>
      <c r="E9" s="83"/>
      <c r="F9" s="83"/>
      <c r="G9" s="84"/>
    </row>
  </sheetData>
  <mergeCells count="7">
    <mergeCell ref="A2:G2"/>
    <mergeCell ref="B9:G9"/>
    <mergeCell ref="C5:G5"/>
    <mergeCell ref="D6:G6"/>
    <mergeCell ref="C6:C7"/>
    <mergeCell ref="B5:B7"/>
    <mergeCell ref="A5:A7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8"/>
  <sheetViews>
    <sheetView workbookViewId="0">
      <selection activeCell="B8" sqref="B8:J8"/>
    </sheetView>
  </sheetViews>
  <sheetFormatPr defaultColWidth="9.109375" defaultRowHeight="15.6"/>
  <cols>
    <col min="1" max="1" width="9.109375" style="8"/>
    <col min="2" max="2" width="12.88671875" style="8" customWidth="1"/>
    <col min="3" max="7" width="9.109375" style="8"/>
    <col min="8" max="10" width="20.88671875" style="8" customWidth="1"/>
    <col min="11" max="16384" width="9.109375" style="8"/>
  </cols>
  <sheetData>
    <row r="1" spans="1:10" ht="58.5" customHeight="1">
      <c r="A1" s="119" t="s">
        <v>237</v>
      </c>
      <c r="B1" s="119"/>
      <c r="C1" s="119"/>
      <c r="D1" s="119"/>
      <c r="E1" s="119"/>
      <c r="F1" s="119"/>
      <c r="G1" s="119"/>
      <c r="H1" s="119"/>
      <c r="I1" s="119"/>
      <c r="J1" s="119"/>
    </row>
    <row r="3" spans="1:10" ht="48.75" customHeight="1">
      <c r="A3" s="123" t="s">
        <v>10</v>
      </c>
      <c r="B3" s="124" t="s">
        <v>11</v>
      </c>
      <c r="C3" s="124" t="s">
        <v>12</v>
      </c>
      <c r="D3" s="124" t="s">
        <v>13</v>
      </c>
      <c r="E3" s="124" t="s">
        <v>14</v>
      </c>
      <c r="F3" s="125" t="s">
        <v>15</v>
      </c>
      <c r="G3" s="125"/>
      <c r="H3" s="124" t="s">
        <v>16</v>
      </c>
      <c r="I3" s="124" t="s">
        <v>17</v>
      </c>
      <c r="J3" s="124" t="s">
        <v>18</v>
      </c>
    </row>
    <row r="4" spans="1:10" ht="22.8">
      <c r="A4" s="123"/>
      <c r="B4" s="124"/>
      <c r="C4" s="124"/>
      <c r="D4" s="124"/>
      <c r="E4" s="124"/>
      <c r="F4" s="126" t="s">
        <v>19</v>
      </c>
      <c r="G4" s="126" t="s">
        <v>20</v>
      </c>
      <c r="H4" s="124"/>
      <c r="I4" s="124"/>
      <c r="J4" s="124"/>
    </row>
    <row r="5" spans="1:10">
      <c r="A5" s="7">
        <v>1</v>
      </c>
      <c r="B5" s="86" t="s">
        <v>21</v>
      </c>
      <c r="C5" s="87"/>
      <c r="D5" s="87"/>
      <c r="E5" s="87"/>
      <c r="F5" s="87"/>
      <c r="G5" s="87"/>
      <c r="H5" s="87"/>
      <c r="I5" s="87"/>
      <c r="J5" s="88"/>
    </row>
    <row r="6" spans="1:10">
      <c r="A6" s="7">
        <v>2</v>
      </c>
      <c r="B6" s="86" t="s">
        <v>21</v>
      </c>
      <c r="C6" s="87"/>
      <c r="D6" s="87"/>
      <c r="E6" s="87"/>
      <c r="F6" s="87"/>
      <c r="G6" s="87"/>
      <c r="H6" s="87"/>
      <c r="I6" s="87"/>
      <c r="J6" s="88"/>
    </row>
    <row r="7" spans="1:10">
      <c r="A7" s="7">
        <v>3</v>
      </c>
      <c r="B7" s="86" t="s">
        <v>72</v>
      </c>
      <c r="C7" s="87"/>
      <c r="D7" s="87"/>
      <c r="E7" s="87"/>
      <c r="F7" s="87"/>
      <c r="G7" s="87"/>
      <c r="H7" s="87"/>
      <c r="I7" s="87"/>
      <c r="J7" s="88"/>
    </row>
    <row r="8" spans="1:10">
      <c r="A8" s="7">
        <v>4</v>
      </c>
      <c r="B8" s="86" t="s">
        <v>72</v>
      </c>
      <c r="C8" s="87"/>
      <c r="D8" s="87"/>
      <c r="E8" s="87"/>
      <c r="F8" s="87"/>
      <c r="G8" s="87"/>
      <c r="H8" s="87"/>
      <c r="I8" s="87"/>
      <c r="J8" s="88"/>
    </row>
  </sheetData>
  <mergeCells count="14">
    <mergeCell ref="B8:J8"/>
    <mergeCell ref="A1:J1"/>
    <mergeCell ref="B5:J5"/>
    <mergeCell ref="A3:A4"/>
    <mergeCell ref="B3:B4"/>
    <mergeCell ref="C3:C4"/>
    <mergeCell ref="D3:D4"/>
    <mergeCell ref="E3:E4"/>
    <mergeCell ref="F3:G3"/>
    <mergeCell ref="B6:J6"/>
    <mergeCell ref="B7:J7"/>
    <mergeCell ref="H3:H4"/>
    <mergeCell ref="I3:I4"/>
    <mergeCell ref="J3:J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F27"/>
  <sheetViews>
    <sheetView view="pageBreakPreview" zoomScale="85" zoomScaleNormal="100" zoomScaleSheetLayoutView="85" workbookViewId="0">
      <selection activeCell="F5" sqref="F5:F6"/>
    </sheetView>
  </sheetViews>
  <sheetFormatPr defaultColWidth="9.109375" defaultRowHeight="15.6"/>
  <cols>
    <col min="1" max="2" width="9.109375" style="8"/>
    <col min="3" max="3" width="40.5546875" style="8" customWidth="1"/>
    <col min="4" max="4" width="12.109375" style="8" customWidth="1"/>
    <col min="5" max="5" width="18.5546875" style="19" customWidth="1"/>
    <col min="6" max="6" width="29.44140625" style="8" customWidth="1"/>
    <col min="7" max="16384" width="9.109375" style="8"/>
  </cols>
  <sheetData>
    <row r="2" spans="1:6" ht="50.25" customHeight="1">
      <c r="A2" s="119" t="s">
        <v>238</v>
      </c>
      <c r="B2" s="119"/>
      <c r="C2" s="119"/>
      <c r="D2" s="119"/>
      <c r="E2" s="119"/>
      <c r="F2" s="119"/>
    </row>
    <row r="4" spans="1:6">
      <c r="F4" s="8" t="s">
        <v>61</v>
      </c>
    </row>
    <row r="5" spans="1:6" ht="23.4" customHeight="1">
      <c r="A5" s="124" t="s">
        <v>10</v>
      </c>
      <c r="B5" s="124" t="s">
        <v>23</v>
      </c>
      <c r="C5" s="124" t="s">
        <v>24</v>
      </c>
      <c r="D5" s="124" t="s">
        <v>25</v>
      </c>
      <c r="E5" s="124"/>
      <c r="F5" s="124" t="s">
        <v>26</v>
      </c>
    </row>
    <row r="6" spans="1:6">
      <c r="A6" s="124"/>
      <c r="B6" s="124"/>
      <c r="C6" s="124"/>
      <c r="D6" s="128" t="s">
        <v>27</v>
      </c>
      <c r="E6" s="129" t="s">
        <v>28</v>
      </c>
      <c r="F6" s="124"/>
    </row>
    <row r="7" spans="1:6" ht="15.75" customHeight="1">
      <c r="A7" s="89">
        <v>1</v>
      </c>
      <c r="B7" s="90" t="s">
        <v>29</v>
      </c>
      <c r="C7" s="9" t="s">
        <v>30</v>
      </c>
      <c r="D7" s="21">
        <v>0</v>
      </c>
      <c r="E7" s="18">
        <v>0</v>
      </c>
      <c r="F7" s="20" t="s">
        <v>49</v>
      </c>
    </row>
    <row r="8" spans="1:6" ht="31.5" customHeight="1">
      <c r="A8" s="89"/>
      <c r="B8" s="90"/>
      <c r="C8" s="9" t="s">
        <v>31</v>
      </c>
      <c r="D8" s="21">
        <v>3</v>
      </c>
      <c r="E8" s="18">
        <v>1047160</v>
      </c>
      <c r="F8" s="16" t="s">
        <v>49</v>
      </c>
    </row>
    <row r="9" spans="1:6" ht="31.5" customHeight="1">
      <c r="A9" s="89"/>
      <c r="B9" s="90"/>
      <c r="C9" s="9" t="s">
        <v>32</v>
      </c>
      <c r="D9" s="21">
        <v>0</v>
      </c>
      <c r="E9" s="18">
        <v>0</v>
      </c>
      <c r="F9" s="15"/>
    </row>
    <row r="10" spans="1:6" ht="31.5" customHeight="1">
      <c r="A10" s="89"/>
      <c r="B10" s="90"/>
      <c r="C10" s="91" t="s">
        <v>33</v>
      </c>
      <c r="D10" s="21">
        <v>6</v>
      </c>
      <c r="E10" s="18">
        <v>338962.6</v>
      </c>
      <c r="F10" s="16" t="s">
        <v>62</v>
      </c>
    </row>
    <row r="11" spans="1:6" ht="31.5" customHeight="1">
      <c r="A11" s="89"/>
      <c r="B11" s="90"/>
      <c r="C11" s="92"/>
      <c r="D11" s="21">
        <v>22</v>
      </c>
      <c r="E11" s="18">
        <v>826702.5</v>
      </c>
      <c r="F11" s="16" t="s">
        <v>49</v>
      </c>
    </row>
    <row r="12" spans="1:6">
      <c r="A12" s="89">
        <v>2</v>
      </c>
      <c r="B12" s="90" t="s">
        <v>34</v>
      </c>
      <c r="C12" s="9" t="s">
        <v>30</v>
      </c>
      <c r="D12" s="29">
        <v>6</v>
      </c>
      <c r="E12" s="18">
        <f>+'4-илова'!L6+'4-илова'!L7+'4-илова'!L8+'4-илова'!L9+'4-илова'!L10+'4-илова'!L11</f>
        <v>513603.73000000004</v>
      </c>
      <c r="F12" s="40" t="s">
        <v>49</v>
      </c>
    </row>
    <row r="13" spans="1:6" ht="31.2">
      <c r="A13" s="89"/>
      <c r="B13" s="90"/>
      <c r="C13" s="9" t="s">
        <v>31</v>
      </c>
      <c r="D13" s="29">
        <v>10</v>
      </c>
      <c r="E13" s="18">
        <v>49630</v>
      </c>
      <c r="F13" s="40" t="s">
        <v>49</v>
      </c>
    </row>
    <row r="14" spans="1:6" ht="31.2">
      <c r="A14" s="89"/>
      <c r="B14" s="90"/>
      <c r="C14" s="9" t="s">
        <v>32</v>
      </c>
      <c r="D14" s="31"/>
      <c r="E14" s="18"/>
      <c r="F14" s="30"/>
    </row>
    <row r="15" spans="1:6">
      <c r="A15" s="89"/>
      <c r="B15" s="90"/>
      <c r="C15" s="91" t="s">
        <v>33</v>
      </c>
      <c r="D15" s="29">
        <v>10</v>
      </c>
      <c r="E15" s="18">
        <v>686471</v>
      </c>
      <c r="F15" s="40" t="s">
        <v>49</v>
      </c>
    </row>
    <row r="16" spans="1:6">
      <c r="A16" s="89"/>
      <c r="B16" s="90"/>
      <c r="C16" s="92"/>
      <c r="D16" s="29"/>
      <c r="E16" s="18"/>
      <c r="F16" s="30"/>
    </row>
    <row r="17" spans="1:6">
      <c r="A17" s="89">
        <v>3</v>
      </c>
      <c r="B17" s="90" t="s">
        <v>35</v>
      </c>
      <c r="C17" s="9" t="s">
        <v>30</v>
      </c>
      <c r="D17" s="22"/>
      <c r="E17" s="18"/>
      <c r="F17" s="23"/>
    </row>
    <row r="18" spans="1:6" ht="31.2">
      <c r="A18" s="89"/>
      <c r="B18" s="90"/>
      <c r="C18" s="9" t="s">
        <v>31</v>
      </c>
      <c r="D18" s="31"/>
      <c r="E18" s="18"/>
      <c r="F18" s="32"/>
    </row>
    <row r="19" spans="1:6" ht="31.2">
      <c r="A19" s="89"/>
      <c r="B19" s="90"/>
      <c r="C19" s="9" t="s">
        <v>32</v>
      </c>
      <c r="D19" s="31"/>
      <c r="E19" s="18"/>
      <c r="F19" s="15"/>
    </row>
    <row r="20" spans="1:6">
      <c r="A20" s="89"/>
      <c r="B20" s="90"/>
      <c r="C20" s="91" t="s">
        <v>33</v>
      </c>
      <c r="D20" s="31"/>
      <c r="E20" s="18"/>
      <c r="F20" s="32"/>
    </row>
    <row r="21" spans="1:6">
      <c r="A21" s="89"/>
      <c r="B21" s="90"/>
      <c r="C21" s="92"/>
      <c r="D21" s="31"/>
      <c r="E21" s="18"/>
      <c r="F21" s="32"/>
    </row>
    <row r="22" spans="1:6">
      <c r="A22" s="89">
        <v>4</v>
      </c>
      <c r="B22" s="89" t="s">
        <v>36</v>
      </c>
      <c r="C22" s="25" t="s">
        <v>30</v>
      </c>
      <c r="D22" s="24"/>
      <c r="E22" s="18"/>
      <c r="F22" s="38"/>
    </row>
    <row r="23" spans="1:6" ht="31.2">
      <c r="A23" s="89"/>
      <c r="B23" s="89"/>
      <c r="C23" s="25" t="s">
        <v>31</v>
      </c>
      <c r="D23" s="24"/>
      <c r="E23" s="18"/>
      <c r="F23" s="38"/>
    </row>
    <row r="24" spans="1:6" ht="31.2">
      <c r="A24" s="89"/>
      <c r="B24" s="89"/>
      <c r="C24" s="25" t="s">
        <v>32</v>
      </c>
      <c r="D24" s="25"/>
      <c r="E24" s="18"/>
      <c r="F24" s="15"/>
    </row>
    <row r="25" spans="1:6" ht="31.2">
      <c r="A25" s="89"/>
      <c r="B25" s="89"/>
      <c r="C25" s="25" t="s">
        <v>32</v>
      </c>
      <c r="D25" s="25"/>
      <c r="E25" s="18"/>
      <c r="F25" s="25"/>
    </row>
    <row r="26" spans="1:6">
      <c r="A26" s="89"/>
      <c r="B26" s="89"/>
      <c r="C26" s="91" t="s">
        <v>33</v>
      </c>
      <c r="D26" s="37"/>
      <c r="E26" s="18"/>
      <c r="F26" s="38"/>
    </row>
    <row r="27" spans="1:6">
      <c r="C27" s="92"/>
      <c r="D27" s="37"/>
      <c r="E27" s="18"/>
      <c r="F27" s="38"/>
    </row>
  </sheetData>
  <mergeCells count="18">
    <mergeCell ref="A2:F2"/>
    <mergeCell ref="D5:E5"/>
    <mergeCell ref="F5:F6"/>
    <mergeCell ref="A12:A16"/>
    <mergeCell ref="B12:B16"/>
    <mergeCell ref="A5:A6"/>
    <mergeCell ref="B5:B6"/>
    <mergeCell ref="C5:C6"/>
    <mergeCell ref="A7:A11"/>
    <mergeCell ref="B7:B11"/>
    <mergeCell ref="C10:C11"/>
    <mergeCell ref="A17:A21"/>
    <mergeCell ref="B17:B21"/>
    <mergeCell ref="C15:C16"/>
    <mergeCell ref="C20:C21"/>
    <mergeCell ref="B22:B26"/>
    <mergeCell ref="A22:A26"/>
    <mergeCell ref="C26:C27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13"/>
  <sheetViews>
    <sheetView view="pageBreakPreview" zoomScale="85" zoomScaleNormal="100" zoomScaleSheetLayoutView="85" workbookViewId="0">
      <selection activeCell="C10" sqref="C10"/>
    </sheetView>
  </sheetViews>
  <sheetFormatPr defaultColWidth="9.109375" defaultRowHeight="13.8"/>
  <cols>
    <col min="1" max="2" width="9.109375" style="14"/>
    <col min="3" max="3" width="17.44140625" style="14" customWidth="1"/>
    <col min="4" max="4" width="19.109375" style="14" customWidth="1"/>
    <col min="5" max="5" width="17.44140625" style="14" customWidth="1"/>
    <col min="6" max="6" width="17.88671875" style="14" customWidth="1"/>
    <col min="7" max="7" width="27.109375" style="14" customWidth="1"/>
    <col min="8" max="8" width="13.6640625" style="14" customWidth="1"/>
    <col min="9" max="9" width="19.5546875" style="14" customWidth="1"/>
    <col min="10" max="10" width="15.44140625" style="14" customWidth="1"/>
    <col min="11" max="11" width="19.5546875" style="14" customWidth="1"/>
    <col min="12" max="12" width="25.5546875" style="14" customWidth="1"/>
    <col min="13" max="16384" width="9.109375" style="14"/>
  </cols>
  <sheetData>
    <row r="1" spans="1:12" ht="53.25" customHeight="1">
      <c r="A1" s="119" t="s">
        <v>239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3" spans="1:12" ht="41.4">
      <c r="A3" s="120" t="s">
        <v>10</v>
      </c>
      <c r="B3" s="120" t="s">
        <v>23</v>
      </c>
      <c r="C3" s="120" t="s">
        <v>37</v>
      </c>
      <c r="D3" s="93" t="s">
        <v>38</v>
      </c>
      <c r="E3" s="120" t="s">
        <v>39</v>
      </c>
      <c r="F3" s="120" t="s">
        <v>40</v>
      </c>
      <c r="G3" s="121" t="s">
        <v>15</v>
      </c>
      <c r="H3" s="121"/>
      <c r="I3" s="120" t="s">
        <v>41</v>
      </c>
      <c r="J3" s="120" t="s">
        <v>42</v>
      </c>
      <c r="K3" s="120" t="s">
        <v>43</v>
      </c>
      <c r="L3" s="127" t="s">
        <v>44</v>
      </c>
    </row>
    <row r="4" spans="1:12" ht="27.6">
      <c r="A4" s="120"/>
      <c r="B4" s="120"/>
      <c r="C4" s="120"/>
      <c r="D4" s="93"/>
      <c r="E4" s="120"/>
      <c r="F4" s="120"/>
      <c r="G4" s="122" t="s">
        <v>19</v>
      </c>
      <c r="H4" s="122" t="s">
        <v>20</v>
      </c>
      <c r="I4" s="120"/>
      <c r="J4" s="120"/>
      <c r="K4" s="120"/>
      <c r="L4" s="127" t="s">
        <v>45</v>
      </c>
    </row>
    <row r="5" spans="1:12" s="11" customFormat="1">
      <c r="A5" s="28">
        <v>1</v>
      </c>
      <c r="B5" s="17" t="s">
        <v>29</v>
      </c>
      <c r="C5" s="94" t="s">
        <v>66</v>
      </c>
      <c r="D5" s="95"/>
      <c r="E5" s="95"/>
      <c r="F5" s="95"/>
      <c r="G5" s="95"/>
      <c r="H5" s="95"/>
      <c r="I5" s="95"/>
      <c r="J5" s="95"/>
      <c r="K5" s="95"/>
      <c r="L5" s="96"/>
    </row>
    <row r="6" spans="1:12" ht="27" customHeight="1">
      <c r="A6" s="26">
        <v>2</v>
      </c>
      <c r="B6" s="27" t="s">
        <v>34</v>
      </c>
      <c r="C6" s="62" t="s">
        <v>142</v>
      </c>
      <c r="D6" s="62" t="s">
        <v>49</v>
      </c>
      <c r="E6" s="62" t="s">
        <v>143</v>
      </c>
      <c r="F6" s="68" t="s">
        <v>219</v>
      </c>
      <c r="G6" s="62" t="s">
        <v>220</v>
      </c>
      <c r="H6" s="62">
        <v>200244767</v>
      </c>
      <c r="I6" s="70" t="s">
        <v>138</v>
      </c>
      <c r="J6" s="70">
        <v>1</v>
      </c>
      <c r="K6" s="69">
        <v>419000960</v>
      </c>
      <c r="L6" s="69">
        <v>419000.96</v>
      </c>
    </row>
    <row r="7" spans="1:12" ht="27" customHeight="1">
      <c r="A7" s="26">
        <v>2</v>
      </c>
      <c r="B7" s="41" t="s">
        <v>34</v>
      </c>
      <c r="C7" s="62" t="s">
        <v>172</v>
      </c>
      <c r="D7" s="62" t="s">
        <v>49</v>
      </c>
      <c r="E7" s="62" t="s">
        <v>64</v>
      </c>
      <c r="F7" s="68" t="s">
        <v>221</v>
      </c>
      <c r="G7" s="62" t="s">
        <v>222</v>
      </c>
      <c r="H7" s="68" t="s">
        <v>223</v>
      </c>
      <c r="I7" s="70" t="s">
        <v>138</v>
      </c>
      <c r="J7" s="70">
        <v>1</v>
      </c>
      <c r="K7" s="69">
        <v>59896000</v>
      </c>
      <c r="L7" s="69">
        <v>59896</v>
      </c>
    </row>
    <row r="8" spans="1:12" ht="27.75" customHeight="1">
      <c r="A8" s="26">
        <v>2</v>
      </c>
      <c r="B8" s="41" t="s">
        <v>34</v>
      </c>
      <c r="C8" s="62" t="s">
        <v>224</v>
      </c>
      <c r="D8" s="62" t="s">
        <v>49</v>
      </c>
      <c r="E8" s="62" t="s">
        <v>64</v>
      </c>
      <c r="F8" s="68" t="s">
        <v>227</v>
      </c>
      <c r="G8" s="62" t="s">
        <v>226</v>
      </c>
      <c r="H8" s="68" t="s">
        <v>225</v>
      </c>
      <c r="I8" s="70" t="s">
        <v>138</v>
      </c>
      <c r="J8" s="70">
        <v>2</v>
      </c>
      <c r="K8" s="69">
        <v>1488888</v>
      </c>
      <c r="L8" s="69">
        <v>2977.77</v>
      </c>
    </row>
    <row r="9" spans="1:12" ht="27.75" customHeight="1">
      <c r="A9" s="26">
        <v>2</v>
      </c>
      <c r="B9" s="41" t="s">
        <v>34</v>
      </c>
      <c r="C9" s="62" t="s">
        <v>158</v>
      </c>
      <c r="D9" s="62" t="s">
        <v>49</v>
      </c>
      <c r="E9" s="62" t="s">
        <v>64</v>
      </c>
      <c r="F9" s="68" t="s">
        <v>228</v>
      </c>
      <c r="G9" s="62" t="s">
        <v>229</v>
      </c>
      <c r="H9" s="68" t="s">
        <v>230</v>
      </c>
      <c r="I9" s="70" t="s">
        <v>138</v>
      </c>
      <c r="J9" s="70">
        <v>1</v>
      </c>
      <c r="K9" s="69">
        <v>5189000</v>
      </c>
      <c r="L9" s="69">
        <v>5189</v>
      </c>
    </row>
    <row r="10" spans="1:12" ht="27.75" customHeight="1">
      <c r="A10" s="26">
        <v>2</v>
      </c>
      <c r="B10" s="41" t="s">
        <v>34</v>
      </c>
      <c r="C10" s="62" t="s">
        <v>181</v>
      </c>
      <c r="D10" s="62" t="s">
        <v>49</v>
      </c>
      <c r="E10" s="62" t="s">
        <v>64</v>
      </c>
      <c r="F10" s="68" t="s">
        <v>232</v>
      </c>
      <c r="G10" s="62" t="s">
        <v>233</v>
      </c>
      <c r="H10" s="68" t="s">
        <v>231</v>
      </c>
      <c r="I10" s="70" t="s">
        <v>138</v>
      </c>
      <c r="J10" s="70">
        <v>3</v>
      </c>
      <c r="K10" s="69">
        <v>1700000</v>
      </c>
      <c r="L10" s="69">
        <f>1700*3</f>
        <v>5100</v>
      </c>
    </row>
    <row r="11" spans="1:12" ht="27.75" customHeight="1">
      <c r="A11" s="26">
        <v>2</v>
      </c>
      <c r="B11" s="41" t="s">
        <v>34</v>
      </c>
      <c r="C11" s="62" t="s">
        <v>169</v>
      </c>
      <c r="D11" s="62" t="s">
        <v>49</v>
      </c>
      <c r="E11" s="62" t="s">
        <v>64</v>
      </c>
      <c r="F11" s="68" t="s">
        <v>221</v>
      </c>
      <c r="G11" s="62" t="s">
        <v>222</v>
      </c>
      <c r="H11" s="68" t="s">
        <v>231</v>
      </c>
      <c r="I11" s="70" t="s">
        <v>138</v>
      </c>
      <c r="J11" s="70">
        <v>5</v>
      </c>
      <c r="K11" s="69">
        <v>4288000</v>
      </c>
      <c r="L11" s="69">
        <f>4288*5</f>
        <v>21440</v>
      </c>
    </row>
    <row r="12" spans="1:12" ht="15.6">
      <c r="A12" s="13">
        <v>3</v>
      </c>
      <c r="B12" s="27" t="s">
        <v>35</v>
      </c>
      <c r="C12" s="94" t="s">
        <v>72</v>
      </c>
      <c r="D12" s="95"/>
      <c r="E12" s="95"/>
      <c r="F12" s="95"/>
      <c r="G12" s="95"/>
      <c r="H12" s="95"/>
      <c r="I12" s="95"/>
      <c r="J12" s="95"/>
      <c r="K12" s="95"/>
      <c r="L12" s="96"/>
    </row>
    <row r="13" spans="1:12" ht="15.6">
      <c r="A13" s="13">
        <v>4</v>
      </c>
      <c r="B13" s="27" t="s">
        <v>36</v>
      </c>
      <c r="C13" s="94" t="s">
        <v>72</v>
      </c>
      <c r="D13" s="95"/>
      <c r="E13" s="95"/>
      <c r="F13" s="95"/>
      <c r="G13" s="95"/>
      <c r="H13" s="95"/>
      <c r="I13" s="95"/>
      <c r="J13" s="95"/>
      <c r="K13" s="95"/>
      <c r="L13" s="96"/>
    </row>
  </sheetData>
  <mergeCells count="14">
    <mergeCell ref="C13:L13"/>
    <mergeCell ref="G3:H3"/>
    <mergeCell ref="I3:I4"/>
    <mergeCell ref="J3:J4"/>
    <mergeCell ref="K3:K4"/>
    <mergeCell ref="C5:L5"/>
    <mergeCell ref="C12:L12"/>
    <mergeCell ref="A1:L1"/>
    <mergeCell ref="A3:A4"/>
    <mergeCell ref="B3:B4"/>
    <mergeCell ref="C3:C4"/>
    <mergeCell ref="D3:D4"/>
    <mergeCell ref="E3:E4"/>
    <mergeCell ref="F3:F4"/>
  </mergeCells>
  <hyperlinks>
    <hyperlink ref="D3" r:id="rId1" display="javascript:scrollText(5421870)" xr:uid="{00000000-0004-0000-0300-000000000000}"/>
  </hyperlinks>
  <pageMargins left="0.7" right="0.7" top="0.75" bottom="0.75" header="0.3" footer="0.3"/>
  <pageSetup paperSize="9" scale="62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8"/>
  <sheetViews>
    <sheetView view="pageBreakPreview" topLeftCell="A61" zoomScale="70" zoomScaleNormal="100" zoomScaleSheetLayoutView="70" workbookViewId="0">
      <selection activeCell="G3" sqref="G3:H3"/>
    </sheetView>
  </sheetViews>
  <sheetFormatPr defaultColWidth="9.109375" defaultRowHeight="13.8"/>
  <cols>
    <col min="1" max="1" width="8" style="11" customWidth="1"/>
    <col min="2" max="2" width="12.5546875" style="11" customWidth="1"/>
    <col min="3" max="3" width="27.109375" style="11" customWidth="1"/>
    <col min="4" max="4" width="22.44140625" style="11" customWidth="1"/>
    <col min="5" max="5" width="33.6640625" style="11" customWidth="1"/>
    <col min="6" max="6" width="21.88671875" style="11" customWidth="1"/>
    <col min="7" max="7" width="56.5546875" style="11" customWidth="1"/>
    <col min="8" max="8" width="19" style="11" customWidth="1"/>
    <col min="9" max="9" width="16.33203125" style="11" customWidth="1"/>
    <col min="10" max="10" width="15.5546875" style="11" customWidth="1"/>
    <col min="11" max="11" width="17.33203125" style="61" customWidth="1"/>
    <col min="12" max="12" width="19.6640625" style="11" customWidth="1"/>
    <col min="13" max="16384" width="9.109375" style="11"/>
  </cols>
  <sheetData>
    <row r="1" spans="1:19" ht="30" customHeight="1">
      <c r="A1" s="107" t="s">
        <v>234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3" spans="1:19" ht="96.6">
      <c r="A3" s="108" t="s">
        <v>0</v>
      </c>
      <c r="B3" s="108" t="s">
        <v>55</v>
      </c>
      <c r="C3" s="108" t="s">
        <v>37</v>
      </c>
      <c r="D3" s="108" t="s">
        <v>46</v>
      </c>
      <c r="E3" s="108" t="s">
        <v>39</v>
      </c>
      <c r="F3" s="108" t="s">
        <v>56</v>
      </c>
      <c r="G3" s="110" t="s">
        <v>57</v>
      </c>
      <c r="H3" s="111"/>
      <c r="I3" s="12" t="s">
        <v>41</v>
      </c>
      <c r="J3" s="12" t="s">
        <v>42</v>
      </c>
      <c r="K3" s="44" t="s">
        <v>43</v>
      </c>
      <c r="L3" s="12" t="s">
        <v>47</v>
      </c>
    </row>
    <row r="4" spans="1:19">
      <c r="A4" s="109"/>
      <c r="B4" s="109"/>
      <c r="C4" s="109"/>
      <c r="D4" s="109"/>
      <c r="E4" s="109"/>
      <c r="F4" s="109"/>
      <c r="G4" s="12" t="s">
        <v>58</v>
      </c>
      <c r="H4" s="12" t="s">
        <v>59</v>
      </c>
      <c r="I4" s="12"/>
      <c r="J4" s="12"/>
      <c r="K4" s="44"/>
      <c r="L4" s="12"/>
    </row>
    <row r="5" spans="1:19" ht="30.75" customHeight="1">
      <c r="A5" s="17">
        <v>1</v>
      </c>
      <c r="B5" s="45" t="s">
        <v>29</v>
      </c>
      <c r="C5" s="17" t="s">
        <v>73</v>
      </c>
      <c r="D5" s="45" t="s">
        <v>49</v>
      </c>
      <c r="E5" s="42" t="s">
        <v>51</v>
      </c>
      <c r="F5" s="46">
        <v>261190860230140</v>
      </c>
      <c r="G5" s="47" t="s">
        <v>74</v>
      </c>
      <c r="H5" s="48">
        <v>305907639</v>
      </c>
      <c r="I5" s="45" t="s">
        <v>63</v>
      </c>
      <c r="J5" s="17">
        <v>834</v>
      </c>
      <c r="K5" s="33">
        <v>197690</v>
      </c>
      <c r="L5" s="35">
        <f t="shared" ref="L5:L25" si="0">K5*J5</f>
        <v>164873460</v>
      </c>
    </row>
    <row r="6" spans="1:19" ht="46.5" customHeight="1">
      <c r="A6" s="17">
        <v>2</v>
      </c>
      <c r="B6" s="45" t="s">
        <v>29</v>
      </c>
      <c r="C6" s="17" t="s">
        <v>75</v>
      </c>
      <c r="D6" s="45" t="s">
        <v>49</v>
      </c>
      <c r="E6" s="45" t="s">
        <v>64</v>
      </c>
      <c r="F6" s="46">
        <v>261110084704029</v>
      </c>
      <c r="G6" s="49" t="s">
        <v>76</v>
      </c>
      <c r="H6" s="48">
        <v>200625403</v>
      </c>
      <c r="I6" s="45" t="s">
        <v>63</v>
      </c>
      <c r="J6" s="17">
        <v>12</v>
      </c>
      <c r="K6" s="33">
        <v>30000</v>
      </c>
      <c r="L6" s="35">
        <f t="shared" si="0"/>
        <v>360000</v>
      </c>
    </row>
    <row r="7" spans="1:19" ht="58.5" customHeight="1">
      <c r="A7" s="17">
        <v>3</v>
      </c>
      <c r="B7" s="45" t="s">
        <v>29</v>
      </c>
      <c r="C7" s="17" t="s">
        <v>65</v>
      </c>
      <c r="D7" s="45" t="s">
        <v>49</v>
      </c>
      <c r="E7" s="45" t="s">
        <v>64</v>
      </c>
      <c r="F7" s="46">
        <v>26311125001045</v>
      </c>
      <c r="G7" s="34" t="s">
        <v>77</v>
      </c>
      <c r="H7" s="17">
        <v>303014675</v>
      </c>
      <c r="I7" s="45" t="s">
        <v>63</v>
      </c>
      <c r="J7" s="17">
        <v>2150</v>
      </c>
      <c r="K7" s="33">
        <v>48600</v>
      </c>
      <c r="L7" s="35">
        <f t="shared" si="0"/>
        <v>104490000</v>
      </c>
    </row>
    <row r="8" spans="1:19" ht="42.75" customHeight="1">
      <c r="A8" s="17">
        <v>4</v>
      </c>
      <c r="B8" s="45" t="s">
        <v>29</v>
      </c>
      <c r="C8" s="17" t="s">
        <v>78</v>
      </c>
      <c r="D8" s="45" t="s">
        <v>49</v>
      </c>
      <c r="E8" s="42" t="s">
        <v>51</v>
      </c>
      <c r="F8" s="50">
        <v>261190860239746</v>
      </c>
      <c r="G8" s="47" t="s">
        <v>79</v>
      </c>
      <c r="H8" s="17">
        <v>204118319</v>
      </c>
      <c r="I8" s="45" t="s">
        <v>63</v>
      </c>
      <c r="J8" s="17">
        <v>12</v>
      </c>
      <c r="K8" s="33">
        <v>600000</v>
      </c>
      <c r="L8" s="35">
        <f t="shared" si="0"/>
        <v>7200000</v>
      </c>
    </row>
    <row r="9" spans="1:19" ht="30.75" customHeight="1">
      <c r="A9" s="17">
        <v>5</v>
      </c>
      <c r="B9" s="45" t="s">
        <v>29</v>
      </c>
      <c r="C9" s="17" t="s">
        <v>80</v>
      </c>
      <c r="D9" s="45" t="s">
        <v>49</v>
      </c>
      <c r="E9" s="45" t="s">
        <v>64</v>
      </c>
      <c r="F9" s="46">
        <v>261110084710741</v>
      </c>
      <c r="G9" s="47" t="s">
        <v>81</v>
      </c>
      <c r="H9" s="51">
        <v>202660390</v>
      </c>
      <c r="I9" s="17" t="s">
        <v>50</v>
      </c>
      <c r="J9" s="17">
        <v>50</v>
      </c>
      <c r="K9" s="33">
        <v>41200</v>
      </c>
      <c r="L9" s="35">
        <f t="shared" si="0"/>
        <v>2060000</v>
      </c>
    </row>
    <row r="10" spans="1:19" ht="28.5" customHeight="1">
      <c r="A10" s="17">
        <v>6</v>
      </c>
      <c r="B10" s="45" t="s">
        <v>29</v>
      </c>
      <c r="C10" s="17" t="s">
        <v>69</v>
      </c>
      <c r="D10" s="45" t="s">
        <v>49</v>
      </c>
      <c r="E10" s="52" t="s">
        <v>64</v>
      </c>
      <c r="F10" s="46">
        <v>261110084730071</v>
      </c>
      <c r="G10" s="49" t="s">
        <v>70</v>
      </c>
      <c r="H10" s="46">
        <v>42703650190036</v>
      </c>
      <c r="I10" s="45" t="s">
        <v>63</v>
      </c>
      <c r="J10" s="17">
        <v>1</v>
      </c>
      <c r="K10" s="33">
        <v>612500</v>
      </c>
      <c r="L10" s="35">
        <f t="shared" si="0"/>
        <v>612500</v>
      </c>
    </row>
    <row r="11" spans="1:19" ht="24" customHeight="1">
      <c r="A11" s="17">
        <v>7</v>
      </c>
      <c r="B11" s="45" t="s">
        <v>29</v>
      </c>
      <c r="C11" s="17" t="s">
        <v>82</v>
      </c>
      <c r="D11" s="45" t="s">
        <v>49</v>
      </c>
      <c r="E11" s="42" t="s">
        <v>51</v>
      </c>
      <c r="F11" s="50">
        <v>261190860269358</v>
      </c>
      <c r="G11" s="53" t="s">
        <v>83</v>
      </c>
      <c r="H11" s="54">
        <v>305109680</v>
      </c>
      <c r="I11" s="45" t="s">
        <v>63</v>
      </c>
      <c r="J11" s="17">
        <v>12</v>
      </c>
      <c r="K11" s="33">
        <v>1266500</v>
      </c>
      <c r="L11" s="35">
        <f t="shared" si="0"/>
        <v>15198000</v>
      </c>
    </row>
    <row r="12" spans="1:19" ht="25.5" customHeight="1">
      <c r="A12" s="17">
        <v>8</v>
      </c>
      <c r="B12" s="45" t="s">
        <v>29</v>
      </c>
      <c r="C12" s="17" t="s">
        <v>84</v>
      </c>
      <c r="D12" s="17" t="s">
        <v>48</v>
      </c>
      <c r="E12" s="17" t="s">
        <v>85</v>
      </c>
      <c r="F12" s="46">
        <v>261191100284736</v>
      </c>
      <c r="G12" s="47" t="s">
        <v>86</v>
      </c>
      <c r="H12" s="51">
        <v>203366731</v>
      </c>
      <c r="I12" s="45" t="s">
        <v>63</v>
      </c>
      <c r="J12" s="17">
        <v>12</v>
      </c>
      <c r="K12" s="33">
        <v>2261088</v>
      </c>
      <c r="L12" s="35">
        <f t="shared" si="0"/>
        <v>27133056</v>
      </c>
    </row>
    <row r="13" spans="1:19" ht="44.25" customHeight="1">
      <c r="A13" s="17">
        <v>9</v>
      </c>
      <c r="B13" s="45" t="s">
        <v>29</v>
      </c>
      <c r="C13" s="17" t="s">
        <v>87</v>
      </c>
      <c r="D13" s="17" t="s">
        <v>48</v>
      </c>
      <c r="E13" s="42" t="s">
        <v>51</v>
      </c>
      <c r="F13" s="55">
        <v>261190860285196</v>
      </c>
      <c r="G13" s="56" t="s">
        <v>88</v>
      </c>
      <c r="H13" s="17">
        <v>204118319</v>
      </c>
      <c r="I13" s="45" t="s">
        <v>63</v>
      </c>
      <c r="J13" s="17">
        <v>12</v>
      </c>
      <c r="K13" s="33">
        <v>3773000</v>
      </c>
      <c r="L13" s="35">
        <f t="shared" si="0"/>
        <v>45276000</v>
      </c>
    </row>
    <row r="14" spans="1:19" ht="55.5" customHeight="1">
      <c r="A14" s="17">
        <v>10</v>
      </c>
      <c r="B14" s="45" t="s">
        <v>29</v>
      </c>
      <c r="C14" s="17" t="s">
        <v>87</v>
      </c>
      <c r="D14" s="17" t="s">
        <v>48</v>
      </c>
      <c r="E14" s="42" t="s">
        <v>51</v>
      </c>
      <c r="F14" s="46">
        <v>261190860285437</v>
      </c>
      <c r="G14" s="56" t="s">
        <v>88</v>
      </c>
      <c r="H14" s="17">
        <v>204118319</v>
      </c>
      <c r="I14" s="45" t="s">
        <v>63</v>
      </c>
      <c r="J14" s="17">
        <v>12</v>
      </c>
      <c r="K14" s="33">
        <v>10266000</v>
      </c>
      <c r="L14" s="35">
        <f t="shared" si="0"/>
        <v>123192000</v>
      </c>
      <c r="S14" s="11" t="s">
        <v>89</v>
      </c>
    </row>
    <row r="15" spans="1:19" ht="40.5" customHeight="1">
      <c r="A15" s="17">
        <v>11</v>
      </c>
      <c r="B15" s="45" t="s">
        <v>29</v>
      </c>
      <c r="C15" s="17" t="s">
        <v>90</v>
      </c>
      <c r="D15" s="17" t="s">
        <v>48</v>
      </c>
      <c r="E15" s="17" t="s">
        <v>91</v>
      </c>
      <c r="F15" s="46">
        <v>261191380009654</v>
      </c>
      <c r="G15" s="47" t="s">
        <v>92</v>
      </c>
      <c r="H15" s="51">
        <v>300970850</v>
      </c>
      <c r="I15" s="17" t="s">
        <v>50</v>
      </c>
      <c r="J15" s="17">
        <v>10716</v>
      </c>
      <c r="K15" s="33">
        <v>11500</v>
      </c>
      <c r="L15" s="35">
        <f t="shared" si="0"/>
        <v>123234000</v>
      </c>
    </row>
    <row r="16" spans="1:19" ht="34.5" customHeight="1">
      <c r="A16" s="17">
        <v>12</v>
      </c>
      <c r="B16" s="45" t="s">
        <v>29</v>
      </c>
      <c r="C16" s="49" t="s">
        <v>93</v>
      </c>
      <c r="D16" s="45" t="s">
        <v>49</v>
      </c>
      <c r="E16" s="52" t="s">
        <v>64</v>
      </c>
      <c r="F16" s="46">
        <v>26311125011283</v>
      </c>
      <c r="G16" s="47" t="s">
        <v>94</v>
      </c>
      <c r="H16" s="51">
        <v>302781713</v>
      </c>
      <c r="I16" s="45" t="s">
        <v>63</v>
      </c>
      <c r="J16" s="17">
        <v>1120</v>
      </c>
      <c r="K16" s="33">
        <v>41310</v>
      </c>
      <c r="L16" s="35">
        <f t="shared" si="0"/>
        <v>46267200</v>
      </c>
    </row>
    <row r="17" spans="1:12" ht="21" customHeight="1">
      <c r="A17" s="97">
        <v>13</v>
      </c>
      <c r="B17" s="103" t="s">
        <v>29</v>
      </c>
      <c r="C17" s="97" t="s">
        <v>95</v>
      </c>
      <c r="D17" s="97" t="s">
        <v>49</v>
      </c>
      <c r="E17" s="97" t="s">
        <v>51</v>
      </c>
      <c r="F17" s="99" t="s">
        <v>96</v>
      </c>
      <c r="G17" s="101" t="s">
        <v>68</v>
      </c>
      <c r="H17" s="97">
        <v>306612737</v>
      </c>
      <c r="I17" s="97" t="s">
        <v>50</v>
      </c>
      <c r="J17" s="17">
        <v>2100</v>
      </c>
      <c r="K17" s="33">
        <v>121800</v>
      </c>
      <c r="L17" s="35">
        <f t="shared" si="0"/>
        <v>255780000</v>
      </c>
    </row>
    <row r="18" spans="1:12" ht="19.5" customHeight="1">
      <c r="A18" s="98"/>
      <c r="B18" s="104"/>
      <c r="C18" s="98"/>
      <c r="D18" s="98"/>
      <c r="E18" s="98"/>
      <c r="F18" s="100"/>
      <c r="G18" s="102"/>
      <c r="H18" s="98"/>
      <c r="I18" s="98"/>
      <c r="J18" s="17">
        <v>1300</v>
      </c>
      <c r="K18" s="33">
        <v>141680</v>
      </c>
      <c r="L18" s="35">
        <f t="shared" si="0"/>
        <v>184184000</v>
      </c>
    </row>
    <row r="19" spans="1:12" ht="42" customHeight="1">
      <c r="A19" s="17">
        <v>14</v>
      </c>
      <c r="B19" s="45" t="s">
        <v>29</v>
      </c>
      <c r="C19" s="17" t="s">
        <v>65</v>
      </c>
      <c r="D19" s="45" t="s">
        <v>49</v>
      </c>
      <c r="E19" s="45" t="s">
        <v>64</v>
      </c>
      <c r="F19" s="39" t="s">
        <v>97</v>
      </c>
      <c r="G19" s="34" t="s">
        <v>77</v>
      </c>
      <c r="H19" s="17">
        <v>303014675</v>
      </c>
      <c r="I19" s="45" t="s">
        <v>63</v>
      </c>
      <c r="J19" s="17">
        <v>1120</v>
      </c>
      <c r="K19" s="33">
        <v>48600</v>
      </c>
      <c r="L19" s="35">
        <f t="shared" si="0"/>
        <v>54432000</v>
      </c>
    </row>
    <row r="20" spans="1:12" ht="30.75" customHeight="1">
      <c r="A20" s="17">
        <v>15</v>
      </c>
      <c r="B20" s="45" t="s">
        <v>29</v>
      </c>
      <c r="C20" s="17" t="s">
        <v>98</v>
      </c>
      <c r="D20" s="17" t="s">
        <v>48</v>
      </c>
      <c r="E20" s="17" t="s">
        <v>85</v>
      </c>
      <c r="F20" s="17" t="s">
        <v>99</v>
      </c>
      <c r="G20" s="49" t="s">
        <v>86</v>
      </c>
      <c r="H20" s="48">
        <v>203366731</v>
      </c>
      <c r="I20" s="57" t="s">
        <v>63</v>
      </c>
      <c r="J20" s="17">
        <v>12</v>
      </c>
      <c r="K20" s="33">
        <v>177300</v>
      </c>
      <c r="L20" s="35">
        <f t="shared" si="0"/>
        <v>2127600</v>
      </c>
    </row>
    <row r="21" spans="1:12" ht="27" customHeight="1">
      <c r="A21" s="17">
        <v>16</v>
      </c>
      <c r="B21" s="45" t="s">
        <v>29</v>
      </c>
      <c r="C21" s="49" t="s">
        <v>100</v>
      </c>
      <c r="D21" s="45" t="s">
        <v>49</v>
      </c>
      <c r="E21" s="52" t="s">
        <v>64</v>
      </c>
      <c r="F21" s="17" t="s">
        <v>101</v>
      </c>
      <c r="G21" s="17" t="s">
        <v>102</v>
      </c>
      <c r="H21" s="43" t="s">
        <v>103</v>
      </c>
      <c r="I21" s="57" t="s">
        <v>63</v>
      </c>
      <c r="J21" s="17">
        <v>611</v>
      </c>
      <c r="K21" s="33">
        <v>120000</v>
      </c>
      <c r="L21" s="35">
        <f t="shared" si="0"/>
        <v>73320000</v>
      </c>
    </row>
    <row r="22" spans="1:12" ht="41.25" customHeight="1">
      <c r="A22" s="17">
        <v>17</v>
      </c>
      <c r="B22" s="45" t="s">
        <v>29</v>
      </c>
      <c r="C22" s="17" t="s">
        <v>65</v>
      </c>
      <c r="D22" s="45" t="s">
        <v>49</v>
      </c>
      <c r="E22" s="52" t="s">
        <v>64</v>
      </c>
      <c r="F22" s="17" t="s">
        <v>104</v>
      </c>
      <c r="G22" s="34" t="s">
        <v>77</v>
      </c>
      <c r="H22" s="17">
        <v>303014675</v>
      </c>
      <c r="I22" s="57" t="s">
        <v>63</v>
      </c>
      <c r="J22" s="17">
        <v>400</v>
      </c>
      <c r="K22" s="33">
        <v>110000</v>
      </c>
      <c r="L22" s="35">
        <f t="shared" si="0"/>
        <v>44000000</v>
      </c>
    </row>
    <row r="23" spans="1:12" ht="39.75" customHeight="1">
      <c r="A23" s="17">
        <v>18</v>
      </c>
      <c r="B23" s="45" t="s">
        <v>29</v>
      </c>
      <c r="C23" s="17" t="s">
        <v>65</v>
      </c>
      <c r="D23" s="45" t="s">
        <v>49</v>
      </c>
      <c r="E23" s="52" t="s">
        <v>64</v>
      </c>
      <c r="F23" s="17" t="s">
        <v>105</v>
      </c>
      <c r="G23" s="34" t="s">
        <v>77</v>
      </c>
      <c r="H23" s="17">
        <v>303014675</v>
      </c>
      <c r="I23" s="57" t="s">
        <v>63</v>
      </c>
      <c r="J23" s="17">
        <v>600</v>
      </c>
      <c r="K23" s="33">
        <v>110000</v>
      </c>
      <c r="L23" s="35">
        <f t="shared" si="0"/>
        <v>66000000</v>
      </c>
    </row>
    <row r="24" spans="1:12" ht="46.5" customHeight="1">
      <c r="A24" s="17">
        <v>19</v>
      </c>
      <c r="B24" s="45" t="s">
        <v>29</v>
      </c>
      <c r="C24" s="17" t="s">
        <v>73</v>
      </c>
      <c r="D24" s="45" t="s">
        <v>49</v>
      </c>
      <c r="E24" s="42" t="s">
        <v>51</v>
      </c>
      <c r="F24" s="36">
        <v>261190860326600</v>
      </c>
      <c r="G24" s="47" t="s">
        <v>74</v>
      </c>
      <c r="H24" s="48">
        <v>305907639</v>
      </c>
      <c r="I24" s="57" t="s">
        <v>63</v>
      </c>
      <c r="J24" s="17">
        <v>298</v>
      </c>
      <c r="K24" s="33">
        <v>197690</v>
      </c>
      <c r="L24" s="35">
        <f t="shared" si="0"/>
        <v>58911620</v>
      </c>
    </row>
    <row r="25" spans="1:12" ht="30.75" customHeight="1">
      <c r="A25" s="17">
        <v>20</v>
      </c>
      <c r="B25" s="45" t="s">
        <v>29</v>
      </c>
      <c r="C25" s="17" t="s">
        <v>69</v>
      </c>
      <c r="D25" s="45" t="s">
        <v>49</v>
      </c>
      <c r="E25" s="52" t="s">
        <v>64</v>
      </c>
      <c r="F25" s="17" t="s">
        <v>106</v>
      </c>
      <c r="G25" s="17" t="s">
        <v>107</v>
      </c>
      <c r="H25" s="17" t="s">
        <v>108</v>
      </c>
      <c r="I25" s="57" t="s">
        <v>63</v>
      </c>
      <c r="J25" s="17">
        <v>1</v>
      </c>
      <c r="K25" s="33">
        <v>2000000</v>
      </c>
      <c r="L25" s="35">
        <f t="shared" si="0"/>
        <v>2000000</v>
      </c>
    </row>
    <row r="26" spans="1:12" ht="28.5" customHeight="1">
      <c r="A26" s="97">
        <v>21</v>
      </c>
      <c r="B26" s="103" t="s">
        <v>29</v>
      </c>
      <c r="C26" s="97" t="s">
        <v>109</v>
      </c>
      <c r="D26" s="97" t="s">
        <v>48</v>
      </c>
      <c r="E26" s="97" t="s">
        <v>110</v>
      </c>
      <c r="F26" s="97" t="s">
        <v>111</v>
      </c>
      <c r="G26" s="97" t="s">
        <v>112</v>
      </c>
      <c r="H26" s="97">
        <v>200555317</v>
      </c>
      <c r="I26" s="97" t="s">
        <v>63</v>
      </c>
      <c r="J26" s="17" t="s">
        <v>113</v>
      </c>
      <c r="K26" s="33">
        <v>18000000</v>
      </c>
      <c r="L26" s="58">
        <f t="shared" ref="L26:L31" si="1">K26</f>
        <v>18000000</v>
      </c>
    </row>
    <row r="27" spans="1:12">
      <c r="A27" s="105"/>
      <c r="B27" s="106"/>
      <c r="C27" s="105"/>
      <c r="D27" s="105"/>
      <c r="E27" s="105"/>
      <c r="F27" s="105"/>
      <c r="G27" s="105"/>
      <c r="H27" s="105"/>
      <c r="I27" s="105"/>
      <c r="J27" s="17" t="s">
        <v>114</v>
      </c>
      <c r="K27" s="33">
        <v>22724000</v>
      </c>
      <c r="L27" s="58">
        <f t="shared" si="1"/>
        <v>22724000</v>
      </c>
    </row>
    <row r="28" spans="1:12">
      <c r="A28" s="105"/>
      <c r="B28" s="106"/>
      <c r="C28" s="105"/>
      <c r="D28" s="105"/>
      <c r="E28" s="105"/>
      <c r="F28" s="105"/>
      <c r="G28" s="105"/>
      <c r="H28" s="105"/>
      <c r="I28" s="105"/>
      <c r="J28" s="17" t="s">
        <v>115</v>
      </c>
      <c r="K28" s="33">
        <v>1801000</v>
      </c>
      <c r="L28" s="58">
        <f t="shared" si="1"/>
        <v>1801000</v>
      </c>
    </row>
    <row r="29" spans="1:12">
      <c r="A29" s="98"/>
      <c r="B29" s="104"/>
      <c r="C29" s="98"/>
      <c r="D29" s="98"/>
      <c r="E29" s="98"/>
      <c r="F29" s="98"/>
      <c r="G29" s="98"/>
      <c r="H29" s="98"/>
      <c r="I29" s="98"/>
      <c r="J29" s="17" t="s">
        <v>116</v>
      </c>
      <c r="K29" s="33">
        <v>600000</v>
      </c>
      <c r="L29" s="58">
        <f t="shared" si="1"/>
        <v>600000</v>
      </c>
    </row>
    <row r="30" spans="1:12" ht="33.75" customHeight="1">
      <c r="A30" s="17">
        <v>22</v>
      </c>
      <c r="B30" s="45" t="s">
        <v>29</v>
      </c>
      <c r="C30" s="17" t="s">
        <v>69</v>
      </c>
      <c r="D30" s="45" t="s">
        <v>49</v>
      </c>
      <c r="E30" s="52" t="s">
        <v>64</v>
      </c>
      <c r="F30" s="17" t="s">
        <v>117</v>
      </c>
      <c r="G30" s="17" t="s">
        <v>118</v>
      </c>
      <c r="H30" s="59">
        <v>312705737</v>
      </c>
      <c r="I30" s="45" t="s">
        <v>63</v>
      </c>
      <c r="J30" s="17">
        <v>1</v>
      </c>
      <c r="K30" s="33">
        <v>2000000</v>
      </c>
      <c r="L30" s="58">
        <f t="shared" si="1"/>
        <v>2000000</v>
      </c>
    </row>
    <row r="31" spans="1:12" ht="31.5" customHeight="1">
      <c r="A31" s="17">
        <v>23</v>
      </c>
      <c r="B31" s="45" t="s">
        <v>29</v>
      </c>
      <c r="C31" s="17" t="s">
        <v>119</v>
      </c>
      <c r="D31" s="45" t="s">
        <v>49</v>
      </c>
      <c r="E31" s="17" t="s">
        <v>120</v>
      </c>
      <c r="F31" s="17" t="s">
        <v>121</v>
      </c>
      <c r="G31" s="17" t="s">
        <v>122</v>
      </c>
      <c r="H31" s="17" t="s">
        <v>123</v>
      </c>
      <c r="I31" s="45" t="s">
        <v>63</v>
      </c>
      <c r="J31" s="17">
        <v>1</v>
      </c>
      <c r="K31" s="33">
        <v>11000000</v>
      </c>
      <c r="L31" s="58">
        <f t="shared" si="1"/>
        <v>11000000</v>
      </c>
    </row>
    <row r="32" spans="1:12" ht="39" customHeight="1">
      <c r="A32" s="17">
        <v>24</v>
      </c>
      <c r="B32" s="45" t="s">
        <v>29</v>
      </c>
      <c r="C32" s="17" t="s">
        <v>124</v>
      </c>
      <c r="D32" s="45" t="s">
        <v>49</v>
      </c>
      <c r="E32" s="17" t="s">
        <v>85</v>
      </c>
      <c r="F32" s="17" t="s">
        <v>125</v>
      </c>
      <c r="G32" s="49" t="s">
        <v>126</v>
      </c>
      <c r="H32" s="17" t="s">
        <v>127</v>
      </c>
      <c r="I32" s="45" t="s">
        <v>63</v>
      </c>
      <c r="J32" s="17">
        <v>12</v>
      </c>
      <c r="K32" s="33">
        <v>40296</v>
      </c>
      <c r="L32" s="60">
        <f t="shared" ref="L32:L40" si="2">K32*J32</f>
        <v>483552</v>
      </c>
    </row>
    <row r="33" spans="1:12" ht="43.5" customHeight="1">
      <c r="A33" s="17">
        <v>25</v>
      </c>
      <c r="B33" s="45" t="s">
        <v>29</v>
      </c>
      <c r="C33" s="17" t="s">
        <v>98</v>
      </c>
      <c r="D33" s="45" t="s">
        <v>49</v>
      </c>
      <c r="E33" s="17" t="s">
        <v>85</v>
      </c>
      <c r="F33" s="17" t="s">
        <v>128</v>
      </c>
      <c r="G33" s="47" t="s">
        <v>129</v>
      </c>
      <c r="H33" s="17" t="s">
        <v>130</v>
      </c>
      <c r="I33" s="45" t="s">
        <v>63</v>
      </c>
      <c r="J33" s="17">
        <v>12</v>
      </c>
      <c r="K33" s="33">
        <v>70000</v>
      </c>
      <c r="L33" s="60">
        <f t="shared" si="2"/>
        <v>840000</v>
      </c>
    </row>
    <row r="34" spans="1:12" ht="30.75" customHeight="1">
      <c r="A34" s="17">
        <v>26</v>
      </c>
      <c r="B34" s="45" t="s">
        <v>29</v>
      </c>
      <c r="C34" s="17" t="s">
        <v>73</v>
      </c>
      <c r="D34" s="45" t="s">
        <v>49</v>
      </c>
      <c r="E34" s="42" t="s">
        <v>51</v>
      </c>
      <c r="F34" s="17" t="s">
        <v>131</v>
      </c>
      <c r="G34" s="47" t="s">
        <v>74</v>
      </c>
      <c r="H34" s="48">
        <v>305907639</v>
      </c>
      <c r="I34" s="57" t="s">
        <v>63</v>
      </c>
      <c r="J34" s="17">
        <v>87</v>
      </c>
      <c r="K34" s="33">
        <v>345219</v>
      </c>
      <c r="L34" s="35">
        <f t="shared" si="2"/>
        <v>30034053</v>
      </c>
    </row>
    <row r="35" spans="1:12" ht="30" customHeight="1">
      <c r="A35" s="17">
        <v>27</v>
      </c>
      <c r="B35" s="45" t="s">
        <v>29</v>
      </c>
      <c r="C35" s="17" t="s">
        <v>132</v>
      </c>
      <c r="D35" s="45" t="s">
        <v>49</v>
      </c>
      <c r="E35" s="17" t="s">
        <v>85</v>
      </c>
      <c r="F35" s="17" t="s">
        <v>133</v>
      </c>
      <c r="G35" s="49" t="s">
        <v>67</v>
      </c>
      <c r="H35" s="17" t="s">
        <v>134</v>
      </c>
      <c r="I35" s="57" t="s">
        <v>63</v>
      </c>
      <c r="J35" s="17">
        <v>1</v>
      </c>
      <c r="K35" s="33">
        <v>600000</v>
      </c>
      <c r="L35" s="35">
        <f t="shared" si="2"/>
        <v>600000</v>
      </c>
    </row>
    <row r="36" spans="1:12" ht="42" customHeight="1">
      <c r="A36" s="17">
        <v>28</v>
      </c>
      <c r="B36" s="45" t="s">
        <v>29</v>
      </c>
      <c r="C36" s="17" t="s">
        <v>65</v>
      </c>
      <c r="D36" s="45" t="s">
        <v>49</v>
      </c>
      <c r="E36" s="52" t="s">
        <v>64</v>
      </c>
      <c r="F36" s="17" t="s">
        <v>135</v>
      </c>
      <c r="G36" s="34" t="s">
        <v>77</v>
      </c>
      <c r="H36" s="17">
        <v>303014675</v>
      </c>
      <c r="I36" s="57" t="s">
        <v>63</v>
      </c>
      <c r="J36" s="17">
        <v>1457</v>
      </c>
      <c r="K36" s="33">
        <v>48600</v>
      </c>
      <c r="L36" s="35">
        <f t="shared" si="2"/>
        <v>70810200</v>
      </c>
    </row>
    <row r="37" spans="1:12" ht="46.5" customHeight="1">
      <c r="A37" s="17">
        <v>29</v>
      </c>
      <c r="B37" s="45" t="s">
        <v>29</v>
      </c>
      <c r="C37" s="17" t="s">
        <v>65</v>
      </c>
      <c r="D37" s="45" t="s">
        <v>49</v>
      </c>
      <c r="E37" s="52" t="s">
        <v>64</v>
      </c>
      <c r="F37" s="17" t="s">
        <v>136</v>
      </c>
      <c r="G37" s="34" t="s">
        <v>77</v>
      </c>
      <c r="H37" s="17">
        <v>303014675</v>
      </c>
      <c r="I37" s="57" t="s">
        <v>63</v>
      </c>
      <c r="J37" s="17">
        <v>657</v>
      </c>
      <c r="K37" s="33">
        <v>110000</v>
      </c>
      <c r="L37" s="35">
        <f t="shared" si="2"/>
        <v>72270000</v>
      </c>
    </row>
    <row r="38" spans="1:12">
      <c r="A38" s="97">
        <v>30</v>
      </c>
      <c r="B38" s="97" t="s">
        <v>29</v>
      </c>
      <c r="C38" s="97" t="s">
        <v>95</v>
      </c>
      <c r="D38" s="97" t="s">
        <v>49</v>
      </c>
      <c r="E38" s="97" t="s">
        <v>51</v>
      </c>
      <c r="F38" s="97" t="s">
        <v>137</v>
      </c>
      <c r="G38" s="101" t="s">
        <v>68</v>
      </c>
      <c r="H38" s="97">
        <v>306612737</v>
      </c>
      <c r="I38" s="97" t="s">
        <v>138</v>
      </c>
      <c r="J38" s="17">
        <v>2700</v>
      </c>
      <c r="K38" s="33">
        <v>121800</v>
      </c>
      <c r="L38" s="35">
        <f t="shared" si="2"/>
        <v>328860000</v>
      </c>
    </row>
    <row r="39" spans="1:12" ht="24" customHeight="1">
      <c r="A39" s="98"/>
      <c r="B39" s="98"/>
      <c r="C39" s="98"/>
      <c r="D39" s="98"/>
      <c r="E39" s="98"/>
      <c r="F39" s="98"/>
      <c r="G39" s="102"/>
      <c r="H39" s="98"/>
      <c r="I39" s="98"/>
      <c r="J39" s="17">
        <v>1950</v>
      </c>
      <c r="K39" s="33">
        <v>141680</v>
      </c>
      <c r="L39" s="35">
        <f t="shared" si="2"/>
        <v>276276000</v>
      </c>
    </row>
    <row r="40" spans="1:12" ht="43.5" customHeight="1">
      <c r="A40" s="17">
        <v>31</v>
      </c>
      <c r="B40" s="45" t="s">
        <v>29</v>
      </c>
      <c r="C40" s="17" t="s">
        <v>139</v>
      </c>
      <c r="D40" s="45" t="s">
        <v>49</v>
      </c>
      <c r="E40" s="17" t="s">
        <v>71</v>
      </c>
      <c r="F40" s="17"/>
      <c r="G40" s="17" t="s">
        <v>140</v>
      </c>
      <c r="H40" s="17" t="s">
        <v>141</v>
      </c>
      <c r="I40" s="57" t="s">
        <v>63</v>
      </c>
      <c r="J40" s="17">
        <v>1</v>
      </c>
      <c r="K40" s="33">
        <v>1000000</v>
      </c>
      <c r="L40" s="35">
        <f t="shared" si="2"/>
        <v>1000000</v>
      </c>
    </row>
    <row r="41" spans="1:12" ht="63.75" customHeight="1">
      <c r="A41" s="17">
        <v>32</v>
      </c>
      <c r="B41" s="45" t="s">
        <v>34</v>
      </c>
      <c r="C41" s="17" t="s">
        <v>65</v>
      </c>
      <c r="D41" s="45" t="s">
        <v>49</v>
      </c>
      <c r="E41" s="52" t="s">
        <v>64</v>
      </c>
      <c r="F41" s="17" t="s">
        <v>144</v>
      </c>
      <c r="G41" s="34" t="s">
        <v>145</v>
      </c>
      <c r="H41" s="17">
        <v>303014675</v>
      </c>
      <c r="I41" s="57" t="s">
        <v>63</v>
      </c>
      <c r="J41" s="17">
        <v>385</v>
      </c>
      <c r="K41" s="33">
        <v>110000</v>
      </c>
      <c r="L41" s="35">
        <f>K41*J41</f>
        <v>42350000</v>
      </c>
    </row>
    <row r="42" spans="1:12" ht="56.25" customHeight="1">
      <c r="A42" s="17">
        <v>33</v>
      </c>
      <c r="B42" s="45" t="s">
        <v>34</v>
      </c>
      <c r="C42" s="17" t="s">
        <v>65</v>
      </c>
      <c r="D42" s="45" t="s">
        <v>49</v>
      </c>
      <c r="E42" s="52" t="s">
        <v>64</v>
      </c>
      <c r="F42" s="17" t="s">
        <v>146</v>
      </c>
      <c r="G42" s="34" t="s">
        <v>145</v>
      </c>
      <c r="H42" s="17">
        <v>303014675</v>
      </c>
      <c r="I42" s="57" t="s">
        <v>63</v>
      </c>
      <c r="J42" s="17">
        <v>1893</v>
      </c>
      <c r="K42" s="33">
        <v>48600</v>
      </c>
      <c r="L42" s="63">
        <f>K42*J42</f>
        <v>91999800</v>
      </c>
    </row>
    <row r="43" spans="1:12" ht="44.25" customHeight="1">
      <c r="A43" s="17">
        <v>34</v>
      </c>
      <c r="B43" s="45" t="s">
        <v>34</v>
      </c>
      <c r="C43" s="17" t="s">
        <v>147</v>
      </c>
      <c r="D43" s="45" t="s">
        <v>49</v>
      </c>
      <c r="E43" s="17" t="s">
        <v>120</v>
      </c>
      <c r="F43" s="17" t="s">
        <v>148</v>
      </c>
      <c r="G43" s="71" t="s">
        <v>149</v>
      </c>
      <c r="H43" s="17" t="s">
        <v>123</v>
      </c>
      <c r="I43" s="57" t="s">
        <v>63</v>
      </c>
      <c r="J43" s="17">
        <v>1</v>
      </c>
      <c r="K43" s="33">
        <v>14600000</v>
      </c>
      <c r="L43" s="63">
        <f>K43*J43</f>
        <v>14600000</v>
      </c>
    </row>
    <row r="44" spans="1:12" ht="49.5" customHeight="1">
      <c r="A44" s="17">
        <v>35</v>
      </c>
      <c r="B44" s="45" t="s">
        <v>34</v>
      </c>
      <c r="C44" s="17" t="s">
        <v>150</v>
      </c>
      <c r="D44" s="45" t="s">
        <v>49</v>
      </c>
      <c r="E44" s="17"/>
      <c r="F44" s="17" t="s">
        <v>151</v>
      </c>
      <c r="G44" s="72" t="s">
        <v>152</v>
      </c>
      <c r="H44" s="17" t="s">
        <v>153</v>
      </c>
      <c r="I44" s="17" t="s">
        <v>138</v>
      </c>
      <c r="J44" s="17">
        <v>1</v>
      </c>
      <c r="K44" s="33">
        <v>419000960</v>
      </c>
      <c r="L44" s="63">
        <f>K44</f>
        <v>419000960</v>
      </c>
    </row>
    <row r="45" spans="1:12" ht="42" customHeight="1">
      <c r="A45" s="17">
        <v>36</v>
      </c>
      <c r="B45" s="45" t="s">
        <v>34</v>
      </c>
      <c r="C45" s="17" t="s">
        <v>154</v>
      </c>
      <c r="D45" s="45" t="s">
        <v>49</v>
      </c>
      <c r="E45" s="52" t="s">
        <v>64</v>
      </c>
      <c r="F45" s="17" t="s">
        <v>155</v>
      </c>
      <c r="G45" s="17" t="s">
        <v>156</v>
      </c>
      <c r="H45" s="17" t="s">
        <v>157</v>
      </c>
      <c r="I45" s="57" t="s">
        <v>63</v>
      </c>
      <c r="J45" s="17">
        <v>1</v>
      </c>
      <c r="K45" s="33">
        <v>825000</v>
      </c>
      <c r="L45" s="63">
        <f t="shared" ref="L45:L52" si="3">K45*J45</f>
        <v>825000</v>
      </c>
    </row>
    <row r="46" spans="1:12" ht="58.5" customHeight="1">
      <c r="A46" s="17">
        <v>37</v>
      </c>
      <c r="B46" s="45" t="s">
        <v>34</v>
      </c>
      <c r="C46" s="17" t="s">
        <v>158</v>
      </c>
      <c r="D46" s="45" t="s">
        <v>49</v>
      </c>
      <c r="E46" s="52" t="s">
        <v>64</v>
      </c>
      <c r="F46" s="73" t="s">
        <v>159</v>
      </c>
      <c r="G46" s="72" t="s">
        <v>160</v>
      </c>
      <c r="H46" s="17">
        <v>311768564</v>
      </c>
      <c r="I46" s="17" t="s">
        <v>138</v>
      </c>
      <c r="J46" s="17">
        <v>1</v>
      </c>
      <c r="K46" s="33">
        <v>5189000</v>
      </c>
      <c r="L46" s="63">
        <f t="shared" si="3"/>
        <v>5189000</v>
      </c>
    </row>
    <row r="47" spans="1:12" ht="61.5" customHeight="1">
      <c r="A47" s="17">
        <v>38</v>
      </c>
      <c r="B47" s="45" t="s">
        <v>34</v>
      </c>
      <c r="C47" s="17" t="s">
        <v>161</v>
      </c>
      <c r="D47" s="45" t="s">
        <v>49</v>
      </c>
      <c r="E47" s="42" t="s">
        <v>51</v>
      </c>
      <c r="F47" s="17" t="s">
        <v>162</v>
      </c>
      <c r="G47" s="74" t="s">
        <v>163</v>
      </c>
      <c r="H47" s="17">
        <v>204118319</v>
      </c>
      <c r="I47" s="57" t="s">
        <v>63</v>
      </c>
      <c r="J47" s="17">
        <v>1</v>
      </c>
      <c r="K47" s="33">
        <v>33957000</v>
      </c>
      <c r="L47" s="63">
        <f t="shared" si="3"/>
        <v>33957000</v>
      </c>
    </row>
    <row r="48" spans="1:12" ht="64.5" customHeight="1">
      <c r="A48" s="17">
        <v>39</v>
      </c>
      <c r="B48" s="17" t="s">
        <v>34</v>
      </c>
      <c r="C48" s="17" t="s">
        <v>80</v>
      </c>
      <c r="D48" s="17" t="s">
        <v>49</v>
      </c>
      <c r="E48" s="64" t="s">
        <v>64</v>
      </c>
      <c r="F48" s="17" t="s">
        <v>164</v>
      </c>
      <c r="G48" s="67" t="s">
        <v>165</v>
      </c>
      <c r="H48" s="17">
        <v>309528015</v>
      </c>
      <c r="I48" s="17" t="s">
        <v>138</v>
      </c>
      <c r="J48" s="17">
        <v>25</v>
      </c>
      <c r="K48" s="33">
        <v>40585</v>
      </c>
      <c r="L48" s="63">
        <f t="shared" si="3"/>
        <v>1014625</v>
      </c>
    </row>
    <row r="49" spans="1:12" ht="55.5" customHeight="1">
      <c r="A49" s="17">
        <v>40</v>
      </c>
      <c r="B49" s="17" t="s">
        <v>34</v>
      </c>
      <c r="C49" s="17" t="s">
        <v>166</v>
      </c>
      <c r="D49" s="17" t="s">
        <v>49</v>
      </c>
      <c r="E49" s="64" t="s">
        <v>64</v>
      </c>
      <c r="F49" s="17" t="s">
        <v>167</v>
      </c>
      <c r="G49" s="67" t="s">
        <v>168</v>
      </c>
      <c r="H49" s="17">
        <v>205300210</v>
      </c>
      <c r="I49" s="65" t="s">
        <v>63</v>
      </c>
      <c r="J49" s="17">
        <v>1</v>
      </c>
      <c r="K49" s="33">
        <v>453250</v>
      </c>
      <c r="L49" s="63">
        <f t="shared" si="3"/>
        <v>453250</v>
      </c>
    </row>
    <row r="50" spans="1:12" ht="49.5" customHeight="1">
      <c r="A50" s="17">
        <v>41</v>
      </c>
      <c r="B50" s="17" t="s">
        <v>34</v>
      </c>
      <c r="C50" s="17" t="s">
        <v>169</v>
      </c>
      <c r="D50" s="17" t="s">
        <v>49</v>
      </c>
      <c r="E50" s="64" t="s">
        <v>64</v>
      </c>
      <c r="F50" s="17" t="s">
        <v>170</v>
      </c>
      <c r="G50" s="75" t="s">
        <v>171</v>
      </c>
      <c r="H50" s="17">
        <v>306150521</v>
      </c>
      <c r="I50" s="17" t="s">
        <v>138</v>
      </c>
      <c r="J50" s="17">
        <v>5</v>
      </c>
      <c r="K50" s="33">
        <v>4288000</v>
      </c>
      <c r="L50" s="63">
        <f t="shared" si="3"/>
        <v>21440000</v>
      </c>
    </row>
    <row r="51" spans="1:12" ht="55.5" customHeight="1">
      <c r="A51" s="17">
        <v>42</v>
      </c>
      <c r="B51" s="17" t="s">
        <v>34</v>
      </c>
      <c r="C51" s="17" t="s">
        <v>172</v>
      </c>
      <c r="D51" s="17" t="s">
        <v>49</v>
      </c>
      <c r="E51" s="64" t="s">
        <v>64</v>
      </c>
      <c r="F51" s="17" t="s">
        <v>173</v>
      </c>
      <c r="G51" s="39" t="s">
        <v>174</v>
      </c>
      <c r="H51" s="17" t="s">
        <v>175</v>
      </c>
      <c r="I51" s="17" t="s">
        <v>138</v>
      </c>
      <c r="J51" s="17">
        <v>1</v>
      </c>
      <c r="K51" s="33">
        <v>59896000</v>
      </c>
      <c r="L51" s="63">
        <f t="shared" si="3"/>
        <v>59896000</v>
      </c>
    </row>
    <row r="52" spans="1:12" ht="43.5" customHeight="1">
      <c r="A52" s="97">
        <v>43</v>
      </c>
      <c r="B52" s="97" t="s">
        <v>34</v>
      </c>
      <c r="C52" s="97" t="s">
        <v>176</v>
      </c>
      <c r="D52" s="97" t="s">
        <v>49</v>
      </c>
      <c r="E52" s="97" t="s">
        <v>51</v>
      </c>
      <c r="F52" s="97" t="s">
        <v>177</v>
      </c>
      <c r="G52" s="112" t="s">
        <v>68</v>
      </c>
      <c r="H52" s="97">
        <v>306612737</v>
      </c>
      <c r="I52" s="97" t="s">
        <v>138</v>
      </c>
      <c r="J52" s="17">
        <v>300</v>
      </c>
      <c r="K52" s="63">
        <v>64680</v>
      </c>
      <c r="L52" s="63">
        <f t="shared" si="3"/>
        <v>19404000</v>
      </c>
    </row>
    <row r="53" spans="1:12" ht="15" hidden="1" customHeight="1">
      <c r="A53" s="105"/>
      <c r="B53" s="105"/>
      <c r="C53" s="105"/>
      <c r="D53" s="105"/>
      <c r="E53" s="105"/>
      <c r="F53" s="105"/>
      <c r="G53" s="113"/>
      <c r="H53" s="105"/>
      <c r="I53" s="105"/>
      <c r="J53" s="17"/>
      <c r="K53" s="33"/>
      <c r="L53" s="63"/>
    </row>
    <row r="54" spans="1:12">
      <c r="A54" s="98"/>
      <c r="B54" s="98"/>
      <c r="C54" s="98"/>
      <c r="D54" s="98"/>
      <c r="E54" s="98"/>
      <c r="F54" s="98"/>
      <c r="G54" s="114"/>
      <c r="H54" s="98"/>
      <c r="I54" s="98"/>
      <c r="J54" s="17">
        <v>300</v>
      </c>
      <c r="K54" s="33">
        <v>64680</v>
      </c>
      <c r="L54" s="63">
        <f t="shared" ref="L54:L68" si="4">K54*J54</f>
        <v>19404000</v>
      </c>
    </row>
    <row r="55" spans="1:12" ht="33" customHeight="1">
      <c r="A55" s="17">
        <v>44</v>
      </c>
      <c r="B55" s="17" t="s">
        <v>34</v>
      </c>
      <c r="C55" s="76" t="s">
        <v>178</v>
      </c>
      <c r="D55" s="17" t="s">
        <v>49</v>
      </c>
      <c r="E55" s="64" t="s">
        <v>64</v>
      </c>
      <c r="F55" s="17" t="s">
        <v>179</v>
      </c>
      <c r="G55" s="77" t="s">
        <v>180</v>
      </c>
      <c r="H55" s="17">
        <v>581801277</v>
      </c>
      <c r="I55" s="17" t="s">
        <v>138</v>
      </c>
      <c r="J55" s="17">
        <v>4</v>
      </c>
      <c r="K55" s="33">
        <v>302500</v>
      </c>
      <c r="L55" s="63">
        <f t="shared" si="4"/>
        <v>1210000</v>
      </c>
    </row>
    <row r="56" spans="1:12" ht="54" customHeight="1">
      <c r="A56" s="17">
        <v>45</v>
      </c>
      <c r="B56" s="17" t="s">
        <v>34</v>
      </c>
      <c r="C56" s="78" t="s">
        <v>181</v>
      </c>
      <c r="D56" s="17" t="s">
        <v>49</v>
      </c>
      <c r="E56" s="64" t="s">
        <v>64</v>
      </c>
      <c r="F56" s="17" t="s">
        <v>182</v>
      </c>
      <c r="G56" s="17" t="s">
        <v>183</v>
      </c>
      <c r="H56" s="17" t="s">
        <v>184</v>
      </c>
      <c r="I56" s="17" t="s">
        <v>138</v>
      </c>
      <c r="J56" s="17">
        <v>3</v>
      </c>
      <c r="K56" s="33">
        <v>1700000</v>
      </c>
      <c r="L56" s="63">
        <f t="shared" si="4"/>
        <v>5100000</v>
      </c>
    </row>
    <row r="57" spans="1:12" ht="41.25" customHeight="1">
      <c r="A57" s="17">
        <v>46</v>
      </c>
      <c r="B57" s="17" t="s">
        <v>34</v>
      </c>
      <c r="C57" s="76" t="s">
        <v>185</v>
      </c>
      <c r="D57" s="17" t="s">
        <v>49</v>
      </c>
      <c r="E57" s="64" t="s">
        <v>64</v>
      </c>
      <c r="F57" s="17" t="s">
        <v>186</v>
      </c>
      <c r="G57" s="17" t="s">
        <v>187</v>
      </c>
      <c r="H57" s="17">
        <v>310672267</v>
      </c>
      <c r="I57" s="17" t="s">
        <v>138</v>
      </c>
      <c r="J57" s="17">
        <v>20</v>
      </c>
      <c r="K57" s="33">
        <v>11899</v>
      </c>
      <c r="L57" s="63">
        <f t="shared" si="4"/>
        <v>237980</v>
      </c>
    </row>
    <row r="58" spans="1:12" ht="35.25" customHeight="1">
      <c r="A58" s="17">
        <v>47</v>
      </c>
      <c r="B58" s="17" t="s">
        <v>34</v>
      </c>
      <c r="C58" s="79" t="s">
        <v>188</v>
      </c>
      <c r="D58" s="17" t="s">
        <v>49</v>
      </c>
      <c r="E58" s="64" t="s">
        <v>64</v>
      </c>
      <c r="F58" s="66" t="s">
        <v>189</v>
      </c>
      <c r="G58" s="80" t="s">
        <v>190</v>
      </c>
      <c r="H58" s="17" t="s">
        <v>191</v>
      </c>
      <c r="I58" s="17" t="s">
        <v>138</v>
      </c>
      <c r="J58" s="17">
        <v>1</v>
      </c>
      <c r="K58" s="33">
        <v>2399999</v>
      </c>
      <c r="L58" s="63">
        <f t="shared" si="4"/>
        <v>2399999</v>
      </c>
    </row>
    <row r="59" spans="1:12" ht="48.75" customHeight="1">
      <c r="A59" s="17">
        <v>48</v>
      </c>
      <c r="B59" s="17" t="s">
        <v>34</v>
      </c>
      <c r="C59" s="78" t="s">
        <v>192</v>
      </c>
      <c r="D59" s="17" t="s">
        <v>49</v>
      </c>
      <c r="E59" s="64" t="s">
        <v>64</v>
      </c>
      <c r="F59" s="17" t="s">
        <v>193</v>
      </c>
      <c r="G59" s="81" t="s">
        <v>194</v>
      </c>
      <c r="H59" s="17">
        <v>312363333</v>
      </c>
      <c r="I59" s="17" t="s">
        <v>138</v>
      </c>
      <c r="J59" s="17">
        <v>2</v>
      </c>
      <c r="K59" s="33">
        <v>414000</v>
      </c>
      <c r="L59" s="63">
        <f t="shared" si="4"/>
        <v>828000</v>
      </c>
    </row>
    <row r="60" spans="1:12" ht="36.75" customHeight="1">
      <c r="A60" s="17">
        <v>49</v>
      </c>
      <c r="B60" s="17" t="s">
        <v>34</v>
      </c>
      <c r="C60" s="78" t="s">
        <v>195</v>
      </c>
      <c r="D60" s="17" t="s">
        <v>49</v>
      </c>
      <c r="E60" s="64" t="s">
        <v>64</v>
      </c>
      <c r="F60" s="66" t="s">
        <v>196</v>
      </c>
      <c r="G60" s="17" t="s">
        <v>197</v>
      </c>
      <c r="H60" s="39" t="s">
        <v>198</v>
      </c>
      <c r="I60" s="17" t="s">
        <v>138</v>
      </c>
      <c r="J60" s="17">
        <v>2</v>
      </c>
      <c r="K60" s="33">
        <v>59850</v>
      </c>
      <c r="L60" s="63">
        <f t="shared" si="4"/>
        <v>119700</v>
      </c>
    </row>
    <row r="61" spans="1:12" ht="44.25" customHeight="1">
      <c r="A61" s="17">
        <v>50</v>
      </c>
      <c r="B61" s="17" t="s">
        <v>34</v>
      </c>
      <c r="C61" s="75" t="s">
        <v>199</v>
      </c>
      <c r="D61" s="17" t="s">
        <v>49</v>
      </c>
      <c r="E61" s="64" t="s">
        <v>64</v>
      </c>
      <c r="F61" s="17" t="s">
        <v>200</v>
      </c>
      <c r="G61" s="39" t="s">
        <v>201</v>
      </c>
      <c r="H61" s="17">
        <v>309722598</v>
      </c>
      <c r="I61" s="17" t="s">
        <v>138</v>
      </c>
      <c r="J61" s="17">
        <v>2</v>
      </c>
      <c r="K61" s="33">
        <v>1488888</v>
      </c>
      <c r="L61" s="63">
        <f t="shared" si="4"/>
        <v>2977776</v>
      </c>
    </row>
    <row r="62" spans="1:12" ht="45" customHeight="1">
      <c r="A62" s="17">
        <v>51</v>
      </c>
      <c r="B62" s="64" t="s">
        <v>34</v>
      </c>
      <c r="C62" s="67" t="s">
        <v>202</v>
      </c>
      <c r="D62" s="65" t="s">
        <v>49</v>
      </c>
      <c r="E62" s="64" t="s">
        <v>64</v>
      </c>
      <c r="F62" s="17">
        <v>261110085319517</v>
      </c>
      <c r="G62" s="39" t="s">
        <v>203</v>
      </c>
      <c r="H62" s="17">
        <v>309333006</v>
      </c>
      <c r="I62" s="17" t="s">
        <v>204</v>
      </c>
      <c r="J62" s="17">
        <v>10</v>
      </c>
      <c r="K62" s="33">
        <v>349999</v>
      </c>
      <c r="L62" s="63">
        <f t="shared" si="4"/>
        <v>3499990</v>
      </c>
    </row>
    <row r="63" spans="1:12" ht="49.5" customHeight="1">
      <c r="A63" s="17">
        <v>52</v>
      </c>
      <c r="B63" s="64" t="s">
        <v>34</v>
      </c>
      <c r="C63" s="78" t="s">
        <v>205</v>
      </c>
      <c r="D63" s="65" t="s">
        <v>49</v>
      </c>
      <c r="E63" s="64" t="s">
        <v>64</v>
      </c>
      <c r="F63" s="66" t="s">
        <v>206</v>
      </c>
      <c r="G63" s="39" t="s">
        <v>207</v>
      </c>
      <c r="H63" s="17">
        <v>310565035</v>
      </c>
      <c r="I63" s="17" t="s">
        <v>138</v>
      </c>
      <c r="J63" s="17">
        <v>18</v>
      </c>
      <c r="K63" s="33">
        <v>77077</v>
      </c>
      <c r="L63" s="63">
        <f t="shared" si="4"/>
        <v>1387386</v>
      </c>
    </row>
    <row r="64" spans="1:12" ht="51" customHeight="1">
      <c r="A64" s="17">
        <v>53</v>
      </c>
      <c r="B64" s="64" t="s">
        <v>34</v>
      </c>
      <c r="C64" s="17" t="s">
        <v>147</v>
      </c>
      <c r="D64" s="65" t="s">
        <v>49</v>
      </c>
      <c r="E64" s="64" t="s">
        <v>64</v>
      </c>
      <c r="F64" s="17" t="s">
        <v>208</v>
      </c>
      <c r="G64" s="39" t="s">
        <v>209</v>
      </c>
      <c r="H64" s="36">
        <v>31110840211264</v>
      </c>
      <c r="I64" s="65" t="s">
        <v>63</v>
      </c>
      <c r="J64" s="17">
        <v>1</v>
      </c>
      <c r="K64" s="33">
        <v>6031200</v>
      </c>
      <c r="L64" s="63">
        <f t="shared" si="4"/>
        <v>6031200</v>
      </c>
    </row>
    <row r="65" spans="1:12" ht="51.75" customHeight="1">
      <c r="A65" s="17">
        <v>54</v>
      </c>
      <c r="B65" s="64" t="s">
        <v>34</v>
      </c>
      <c r="C65" s="17" t="s">
        <v>154</v>
      </c>
      <c r="D65" s="65" t="s">
        <v>49</v>
      </c>
      <c r="E65" s="64" t="s">
        <v>64</v>
      </c>
      <c r="F65" s="17" t="s">
        <v>210</v>
      </c>
      <c r="G65" s="80" t="s">
        <v>211</v>
      </c>
      <c r="H65" s="17">
        <v>469696352</v>
      </c>
      <c r="I65" s="65" t="s">
        <v>63</v>
      </c>
      <c r="J65" s="17">
        <v>1</v>
      </c>
      <c r="K65" s="33">
        <v>1325000</v>
      </c>
      <c r="L65" s="63">
        <f t="shared" si="4"/>
        <v>1325000</v>
      </c>
    </row>
    <row r="66" spans="1:12" ht="38.25" customHeight="1">
      <c r="A66" s="17">
        <v>55</v>
      </c>
      <c r="B66" s="64" t="s">
        <v>34</v>
      </c>
      <c r="C66" s="67" t="s">
        <v>93</v>
      </c>
      <c r="D66" s="65" t="s">
        <v>49</v>
      </c>
      <c r="E66" s="64" t="s">
        <v>64</v>
      </c>
      <c r="F66" s="36">
        <v>26110012495295</v>
      </c>
      <c r="G66" s="75" t="s">
        <v>212</v>
      </c>
      <c r="H66" s="17">
        <v>303014675</v>
      </c>
      <c r="I66" s="17" t="s">
        <v>138</v>
      </c>
      <c r="J66" s="17">
        <v>9500</v>
      </c>
      <c r="K66" s="33">
        <v>48200</v>
      </c>
      <c r="L66" s="63">
        <f t="shared" si="4"/>
        <v>457900000</v>
      </c>
    </row>
    <row r="67" spans="1:12" ht="54.75" customHeight="1">
      <c r="A67" s="17">
        <v>56</v>
      </c>
      <c r="B67" s="64" t="s">
        <v>34</v>
      </c>
      <c r="C67" s="17" t="s">
        <v>213</v>
      </c>
      <c r="D67" s="65" t="s">
        <v>49</v>
      </c>
      <c r="E67" s="64" t="s">
        <v>64</v>
      </c>
      <c r="F67" s="17" t="s">
        <v>214</v>
      </c>
      <c r="G67" s="17" t="s">
        <v>215</v>
      </c>
      <c r="H67" s="17" t="s">
        <v>216</v>
      </c>
      <c r="I67" s="17" t="s">
        <v>138</v>
      </c>
      <c r="J67" s="17">
        <v>5</v>
      </c>
      <c r="K67" s="33">
        <v>24999</v>
      </c>
      <c r="L67" s="63">
        <f t="shared" si="4"/>
        <v>124995</v>
      </c>
    </row>
    <row r="68" spans="1:12" ht="42" customHeight="1">
      <c r="A68" s="17">
        <v>57</v>
      </c>
      <c r="B68" s="64" t="s">
        <v>34</v>
      </c>
      <c r="C68" s="17" t="s">
        <v>217</v>
      </c>
      <c r="D68" s="65" t="s">
        <v>49</v>
      </c>
      <c r="E68" s="64" t="s">
        <v>64</v>
      </c>
      <c r="F68" s="36">
        <v>261110085387083</v>
      </c>
      <c r="G68" s="17" t="s">
        <v>218</v>
      </c>
      <c r="H68" s="17">
        <v>306579176</v>
      </c>
      <c r="I68" s="65" t="s">
        <v>63</v>
      </c>
      <c r="J68" s="17">
        <v>1</v>
      </c>
      <c r="K68" s="33">
        <v>37030000</v>
      </c>
      <c r="L68" s="63">
        <f t="shared" si="4"/>
        <v>37030000</v>
      </c>
    </row>
  </sheetData>
  <autoFilter ref="A5:EC40" xr:uid="{00000000-0009-0000-0000-000004000000}"/>
  <mergeCells count="44">
    <mergeCell ref="H38:H39"/>
    <mergeCell ref="I38:I39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F38:F39"/>
    <mergeCell ref="G38:G39"/>
    <mergeCell ref="D26:D29"/>
    <mergeCell ref="E26:E29"/>
    <mergeCell ref="D38:D39"/>
    <mergeCell ref="E38:E39"/>
    <mergeCell ref="A38:A39"/>
    <mergeCell ref="B38:B39"/>
    <mergeCell ref="C38:C39"/>
    <mergeCell ref="A1:L1"/>
    <mergeCell ref="C3:C4"/>
    <mergeCell ref="D3:D4"/>
    <mergeCell ref="E3:E4"/>
    <mergeCell ref="F3:F4"/>
    <mergeCell ref="G3:H3"/>
    <mergeCell ref="A3:A4"/>
    <mergeCell ref="B3:B4"/>
    <mergeCell ref="I17:I18"/>
    <mergeCell ref="F26:F29"/>
    <mergeCell ref="G26:G29"/>
    <mergeCell ref="H26:H29"/>
    <mergeCell ref="I26:I29"/>
    <mergeCell ref="A17:A18"/>
    <mergeCell ref="B17:B18"/>
    <mergeCell ref="C17:C18"/>
    <mergeCell ref="A26:A29"/>
    <mergeCell ref="B26:B29"/>
    <mergeCell ref="C26:C29"/>
    <mergeCell ref="D17:D18"/>
    <mergeCell ref="E17:E18"/>
    <mergeCell ref="F17:F18"/>
    <mergeCell ref="G17:G18"/>
    <mergeCell ref="H17:H18"/>
  </mergeCells>
  <pageMargins left="0.7" right="0.7" top="0.75" bottom="0.75" header="0.3" footer="0.3"/>
  <pageSetup paperSize="9" scale="4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H10"/>
  <sheetViews>
    <sheetView workbookViewId="0">
      <selection activeCell="D5" sqref="D5:D6"/>
    </sheetView>
  </sheetViews>
  <sheetFormatPr defaultColWidth="9.109375" defaultRowHeight="15.6"/>
  <cols>
    <col min="1" max="2" width="9.109375" style="8"/>
    <col min="3" max="3" width="12.5546875" style="8" customWidth="1"/>
    <col min="4" max="4" width="16.33203125" style="8" customWidth="1"/>
    <col min="5" max="5" width="18.44140625" style="8" customWidth="1"/>
    <col min="6" max="6" width="20.6640625" style="8" customWidth="1"/>
    <col min="7" max="7" width="19.33203125" style="8" customWidth="1"/>
    <col min="8" max="8" width="22.88671875" style="8" customWidth="1"/>
    <col min="9" max="16384" width="9.109375" style="8"/>
  </cols>
  <sheetData>
    <row r="2" spans="1:8" ht="45.75" customHeight="1">
      <c r="A2" s="119" t="s">
        <v>240</v>
      </c>
      <c r="B2" s="119"/>
      <c r="C2" s="119"/>
      <c r="D2" s="119"/>
      <c r="E2" s="119"/>
      <c r="F2" s="119"/>
      <c r="G2" s="119"/>
      <c r="H2" s="119"/>
    </row>
    <row r="5" spans="1:8" ht="27.6">
      <c r="A5" s="120" t="s">
        <v>10</v>
      </c>
      <c r="B5" s="120" t="s">
        <v>23</v>
      </c>
      <c r="C5" s="120" t="s">
        <v>52</v>
      </c>
      <c r="D5" s="120" t="s">
        <v>38</v>
      </c>
      <c r="E5" s="120" t="s">
        <v>39</v>
      </c>
      <c r="F5" s="121" t="s">
        <v>15</v>
      </c>
      <c r="G5" s="121"/>
      <c r="H5" s="127" t="s">
        <v>53</v>
      </c>
    </row>
    <row r="6" spans="1:8">
      <c r="A6" s="120"/>
      <c r="B6" s="120"/>
      <c r="C6" s="120"/>
      <c r="D6" s="120"/>
      <c r="E6" s="120"/>
      <c r="F6" s="122" t="s">
        <v>19</v>
      </c>
      <c r="G6" s="122" t="s">
        <v>20</v>
      </c>
      <c r="H6" s="127" t="s">
        <v>45</v>
      </c>
    </row>
    <row r="7" spans="1:8">
      <c r="A7" s="10">
        <v>1</v>
      </c>
      <c r="B7" s="9" t="s">
        <v>29</v>
      </c>
      <c r="C7" s="115" t="s">
        <v>54</v>
      </c>
      <c r="D7" s="116"/>
      <c r="E7" s="116"/>
      <c r="F7" s="116"/>
      <c r="G7" s="116"/>
      <c r="H7" s="117"/>
    </row>
    <row r="8" spans="1:8">
      <c r="A8" s="10">
        <v>2</v>
      </c>
      <c r="B8" s="9" t="s">
        <v>34</v>
      </c>
      <c r="C8" s="115" t="s">
        <v>54</v>
      </c>
      <c r="D8" s="116"/>
      <c r="E8" s="116"/>
      <c r="F8" s="116"/>
      <c r="G8" s="116"/>
      <c r="H8" s="117"/>
    </row>
    <row r="9" spans="1:8" ht="15.75" customHeight="1">
      <c r="A9" s="10">
        <v>3</v>
      </c>
      <c r="B9" s="9" t="s">
        <v>35</v>
      </c>
      <c r="C9" s="115" t="s">
        <v>72</v>
      </c>
      <c r="D9" s="116"/>
      <c r="E9" s="116"/>
      <c r="F9" s="116"/>
      <c r="G9" s="116"/>
      <c r="H9" s="117"/>
    </row>
    <row r="10" spans="1:8" ht="15.75" customHeight="1">
      <c r="A10" s="10">
        <v>4</v>
      </c>
      <c r="B10" s="9" t="s">
        <v>36</v>
      </c>
      <c r="C10" s="115" t="s">
        <v>72</v>
      </c>
      <c r="D10" s="116"/>
      <c r="E10" s="116"/>
      <c r="F10" s="116"/>
      <c r="G10" s="116"/>
      <c r="H10" s="117"/>
    </row>
  </sheetData>
  <mergeCells count="11">
    <mergeCell ref="A2:H2"/>
    <mergeCell ref="C7:H7"/>
    <mergeCell ref="C8:H8"/>
    <mergeCell ref="C9:H9"/>
    <mergeCell ref="C10:H10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1-илова</vt:lpstr>
      <vt:lpstr>2-илова</vt:lpstr>
      <vt:lpstr>3-илова</vt:lpstr>
      <vt:lpstr>4-илова</vt:lpstr>
      <vt:lpstr>5-илова</vt:lpstr>
      <vt:lpstr>6-илова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2026-07-25T09:15:25Z</dcterms:modified>
</cp:coreProperties>
</file>