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00CEA7B-CFBF-4138-A95F-66EC056AEE7F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1-илова" sheetId="1" r:id="rId1"/>
    <sheet name="2-илова" sheetId="2" r:id="rId2"/>
    <sheet name="3-илова" sheetId="3" r:id="rId3"/>
    <sheet name="4-илова" sheetId="4" r:id="rId4"/>
    <sheet name="5-илова" sheetId="5" r:id="rId5"/>
    <sheet name="6-илова" sheetId="6" r:id="rId6"/>
  </sheets>
  <definedNames>
    <definedName name="_xlnm._FilterDatabase" localSheetId="4" hidden="1">'5-илова'!$A$5:$EC$35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D8" i="1"/>
  <c r="L50" i="5" l="1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D11" i="3" l="1"/>
  <c r="E11" i="3"/>
  <c r="L35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K11" i="5"/>
  <c r="L10" i="5"/>
  <c r="L9" i="5"/>
  <c r="L7" i="5"/>
  <c r="L6" i="5"/>
  <c r="L5" i="5"/>
  <c r="F8" i="1" l="1"/>
</calcChain>
</file>

<file path=xl/sharedStrings.xml><?xml version="1.0" encoding="utf-8"?>
<sst xmlns="http://schemas.openxmlformats.org/spreadsheetml/2006/main" count="477" uniqueCount="155">
  <si>
    <t>№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</si>
  <si>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</si>
  <si>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</si>
  <si>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 xml:space="preserve">шундан:
</t>
  </si>
  <si>
    <t>жами</t>
  </si>
  <si>
    <t>иш ҳақи ва унга тенглаштирувчи тўловлар миқдори</t>
  </si>
  <si>
    <t xml:space="preserve">ягона ижтимоий солиқ
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</si>
  <si>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</si>
  <si>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</si>
  <si>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( минг. сўм)</t>
  </si>
  <si>
    <t>Т/р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</si>
  <si>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</si>
  <si>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</si>
  <si>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</si>
  <si>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</si>
  <si>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</si>
  <si>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</si>
  <si>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</si>
  <si>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</si>
  <si>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</si>
  <si>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</si>
  <si>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Капитал қўйилмалар ҳисобидан амалга оширилаётган лойиҳалар мавжуд эмас</t>
  </si>
  <si>
    <t>ОАК тасарруфида бюджет ташкилотлари мавжуд эмас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</si>
  <si>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</si>
  <si>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</si>
  <si>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</si>
  <si>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</si>
  <si>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</si>
  <si>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</si>
  <si>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</si>
  <si>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</si>
  <si>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</si>
  <si>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</si>
  <si>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</si>
  <si>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</si>
  <si>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</si>
  <si>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</si>
  <si>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</si>
  <si>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</si>
  <si>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</si>
  <si>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</si>
  <si>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</si>
  <si>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</si>
  <si>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</si>
  <si>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</si>
  <si>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</si>
  <si>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Молиялаштириш манбаси (бюджет/ бюджетдан ташқари маблағлар ҳисобидан)</t>
  </si>
  <si>
    <t>Харид қилинган товарлар (хизматлар) жами миқдори (хажми) қиймати (сўм)</t>
  </si>
  <si>
    <t>Бюджет</t>
  </si>
  <si>
    <t>Тўғридан-тўғри (№ПФ-3953)</t>
  </si>
  <si>
    <t>Бюджетдан ташқари</t>
  </si>
  <si>
    <t>Дона</t>
  </si>
  <si>
    <t>Ягона етказиб берувчи (ЎРҚ №472)</t>
  </si>
  <si>
    <t>Тадбир номи</t>
  </si>
  <si>
    <t>Шартноманинг умумий қиймати</t>
  </si>
  <si>
    <t>Қурилиш, реконструкция қилиш ва таъмирлаш ишлари бўйича тановлар (тендерлар) ўтказилмади</t>
  </si>
  <si>
    <t>Хисобот даври</t>
  </si>
  <si>
    <t>Лот рақами</t>
  </si>
  <si>
    <t xml:space="preserve">Пудратчи тўғрисида маълумотлар </t>
  </si>
  <si>
    <t>Номи</t>
  </si>
  <si>
    <t>СТИР</t>
  </si>
  <si>
    <t>Автомашина мойини алмаштириш ва таъмирлаш</t>
  </si>
  <si>
    <t>ХХХ</t>
  </si>
  <si>
    <t>Диплом ва бланкаларни таёрлаб бериш</t>
  </si>
  <si>
    <t>минг сўмда</t>
  </si>
  <si>
    <t>Бюджет маблағлари</t>
  </si>
  <si>
    <t>Дата марказ ва хостинг хизмати</t>
  </si>
  <si>
    <t>"DAVLAT AXBOROT TIZIMLARINI YARATISH VA QOLLAB QUVATLASH BOYICHA YAGONA INTEGR-"-20208000904198204001-00445</t>
  </si>
  <si>
    <t>204118319</t>
  </si>
  <si>
    <t>Хизмат</t>
  </si>
  <si>
    <t>Бензин хариди</t>
  </si>
  <si>
    <t>203366731</t>
  </si>
  <si>
    <t>Интернет хизмати</t>
  </si>
  <si>
    <t>"O`ZBEKTELEKOM" АЖ-20210000704074838066-00401</t>
  </si>
  <si>
    <t>Электрон дўкон</t>
  </si>
  <si>
    <t>Қоғоз А4</t>
  </si>
  <si>
    <t>Электрон экспертиза</t>
  </si>
  <si>
    <t>303014675</t>
  </si>
  <si>
    <t>Автомашинани жорий таъмирлаш</t>
  </si>
  <si>
    <t>Argos тизими учун</t>
  </si>
  <si>
    <t>Мобил алоқа</t>
  </si>
  <si>
    <t>Услуга по комиссионному сбору</t>
  </si>
  <si>
    <t>юр обязательство</t>
  </si>
  <si>
    <t>RAQAMLI TRANSFORMATSIYA MARKAZI` MCHJ   23402000300100001010   00014</t>
  </si>
  <si>
    <t>литр</t>
  </si>
  <si>
    <t>Харид қилинмади</t>
  </si>
  <si>
    <t>"UNG PETRO" MAS'ULIYATI CHEKLANGAN JAMIYAT   00450 - 20208000604735172003</t>
  </si>
  <si>
    <t>Телефон</t>
  </si>
  <si>
    <t xml:space="preserve">"O`ZBEKTELEKOM " AKSIYADORLIK JAMIYATI 00401 - 20210000704074838066 </t>
  </si>
  <si>
    <t>SALIKNAZAROV ERKIN XALILOVICH   01071 - 20218000707122036001</t>
  </si>
  <si>
    <t>"O`ZBEKTELEKOM " AKSIYADORLIK JAMIYATI   00401 - 20210000104074838076</t>
  </si>
  <si>
    <t>"UNIVERSAL MOBILE SYSTEMS" MAS`ULIYATI CHEKLANGAN JAMIYAT  00401 - 20214000300381984001</t>
  </si>
  <si>
    <t>"O`ZR MARKAZIY BANKINING "DAVLAT BELGISI" ДУК-00014 - 21596000305108789001</t>
  </si>
  <si>
    <t>Кондиционер таъмири учун</t>
  </si>
  <si>
    <t>ЗРУ-684 Ст-61 абз.-7)</t>
  </si>
  <si>
    <t xml:space="preserve">
251100143671985</t>
  </si>
  <si>
    <t>IMONA BARAKA GOLD" MAS'ULIYATI CHEKLANGAN JAMIYAT  00419 - 20208000400825873001</t>
  </si>
  <si>
    <t xml:space="preserve">251110083447979
</t>
  </si>
  <si>
    <t>"O‘ZBEKISTON RESPUBLIKASI OLIY TA’LIM FAN VA INNOVATSIYALAR VAZIRLIGI HUZURIDAGI OLIY VA PROFESSIONAL TA’LIM MUASSASALARI MODDIY- 00014 - 400110860262807096300350001</t>
  </si>
  <si>
    <t xml:space="preserve">202774304
</t>
  </si>
  <si>
    <t xml:space="preserve">251110083447992
</t>
  </si>
  <si>
    <t>"OAK AXBOROT-KOMMUNIKATSIYA TEXNOLOGIYALARINI JORIY ETISH VA RIVOJLANTIRISH MARKAZI"     00439 - 20210000400378200001</t>
  </si>
  <si>
    <t xml:space="preserve">Архивга қабул қилиш </t>
  </si>
  <si>
    <t>"O`ZBEKISTON MILLIY ARXIVI" DAVLAT MUASSASASI  23402000300100001010-00014</t>
  </si>
  <si>
    <t xml:space="preserve">
200794653
</t>
  </si>
  <si>
    <t>"SHERZOD STATIONERY" MAS'ULIYATI CHEKLANGAN JAMIYAT  00395 - 20208000000758000001</t>
  </si>
  <si>
    <t>"DAVLAT AXBOROT TIZIMLARINI YARATISH VA QO`LLAB QUVATLASH BO`YICHA YAGONA INTEGRATOR-UZI   00445 - 20208000904198204002</t>
  </si>
  <si>
    <t>Мавзу R тизимини кузатиб бориш</t>
  </si>
  <si>
    <t>Малака ошириш учун</t>
  </si>
  <si>
    <t>O'ZBEKISTON RESPUBLIKASI ADLIYA VAZIRLIGI QOSHIDAGI YURISTLAR MALAKASINI OSHIRISH MARKAZI   23402000300100001010-00014</t>
  </si>
  <si>
    <t>UMAROV TOYIR SADIKOVICH   00450 - 20218000204053810001</t>
  </si>
  <si>
    <t>Махсус алоқа</t>
  </si>
  <si>
    <t>"RESPUBLIKA MAXSUS ALOQA BOG`LAMASI" DAVLAT UNITAR KORXONASI   00401 - 20210000200155276007</t>
  </si>
  <si>
    <t>IJRO  хизмати</t>
  </si>
  <si>
    <t xml:space="preserve">"UNICON-SOFT" MAS'ULIYATI CHEKLANGAN JAMIYAT   01018 - 20208000800809354003
</t>
  </si>
  <si>
    <t>"PERSPECTIVE TEAM" MAS`ULIYATI CHEKLANGAN JAMIYAT   00440 - 20208000500751188001</t>
  </si>
  <si>
    <t>ЗРУ-684 Ст -71 абз.-3)</t>
  </si>
  <si>
    <t>Фельдъегерская связь</t>
  </si>
  <si>
    <t>SALIKNAZAROV ERKIN XALILOVICH  01071 - 20218000707122036001</t>
  </si>
  <si>
    <t>Заправка картриджа</t>
  </si>
  <si>
    <t>XUSANOVA GAVXAR KANALEVNA  01122 - 20218000705421263001</t>
  </si>
  <si>
    <t>Техосмотр</t>
  </si>
  <si>
    <t>O‘ZBEKISTON RESPUBLIKASI IQTISODIYOT VA MOLIYA VAZIRLIGI" DAVLAT MUASSASASI 00014    4014228606262903422210179</t>
  </si>
  <si>
    <t>201122919</t>
  </si>
  <si>
    <t>разработка нормативно-правовых актов</t>
  </si>
  <si>
    <t>NELOS TEH" MAS`ULIYATI CHEKLANGAN JAMIYAT  00420 - 20208000405034570001</t>
  </si>
  <si>
    <t>чистка ковров</t>
  </si>
  <si>
    <t xml:space="preserve">GUNAYDIN GROUP" MAS'ULIYATI CHEKLANGAN JAMIYAT 01158 - 20208000707029027001  </t>
  </si>
  <si>
    <t>кв м</t>
  </si>
  <si>
    <t xml:space="preserve">NEW PRICE" OILAVIY KORXONA  01036 - 20208000905524274001 </t>
  </si>
  <si>
    <t>Автошина харид қилиш</t>
  </si>
  <si>
    <t>"OTASH SIFAT" MAS'ULIYATI CHEKLANGAN JAMIYAT   00433 - 20208000700234487001</t>
  </si>
  <si>
    <t>"ERKIN AVTO BIZNES" XUSUSIY KORXONA  00491 - 20208000900591142001</t>
  </si>
  <si>
    <t>Коммунал тўловларни қоплаб бериш</t>
  </si>
  <si>
    <t>OZBEKISTON RESPUBLIKASI FANLAR AKADEMIYASI ISHLAR BOSHQARMASI   00014 - 400110860262907015100043002</t>
  </si>
  <si>
    <t xml:space="preserve">"CHARTAK BIG SERVIS" MAS'ULIYATI CHEKLANGAN JAMIYAT  01085 - 20208000505594474001 </t>
  </si>
  <si>
    <t>E-XAT учун</t>
  </si>
  <si>
    <t>"UNICON.UZ-FAN-TEXNIKA VA MARKETING TADQIQOTLARI MARKAZI" MAS'ULIYATI CHEKLANGAN JAMIYAT   00401 - 20208000900155278001</t>
  </si>
  <si>
    <t>Картриджларни тўлдириш ва таъмирлаш</t>
  </si>
  <si>
    <t>MUXAMMADBOQIYEV RUHIDDIN BAXTIYOR O‘G‘LI   01196 - 20218000407268862001</t>
  </si>
  <si>
    <t>SALIKNAZAROVA NASIBA RAVSHAN QIZI  01071 - 20218000207279320001</t>
  </si>
  <si>
    <t xml:space="preserve">42307930170039
</t>
  </si>
  <si>
    <t>Савдоларда қатнашиш учун бож</t>
  </si>
  <si>
    <t>Юридик мажбурият</t>
  </si>
  <si>
    <t>"O`ZBEKISTON RESPUBLIKASI TOVAR-XOMASHYO BIRJASI" AKSIYADORLIK JAMIYATI  00491 - 20208000900600257053</t>
  </si>
  <si>
    <t>Автотранспорт воситаларни суғуртаси учун</t>
  </si>
  <si>
    <t xml:space="preserve">251110084174301
</t>
  </si>
  <si>
    <t>ALSKOM SUG`URTA KOMPANIYASI" AKSIYADORLIK JAMIYATI  00401 - 20208000000155291001</t>
  </si>
  <si>
    <t>2025 йилда Ўзбекистон Республикаси Олий аттестация комиссияси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</si>
  <si>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Ўзбекистон Республикаси  Олий аттестация комиссиясининг 2025 йилнинг 3 чорагида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</si>
  <si>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 Олий аттестация комиссияси</t>
  </si>
  <si>
    <t>2025 йилда Ўзбекистон Республикаси Олий аттестация комиссиясининг капитал қўйилмалар ҳисобидан амалга оширилаётган лойиҳаларнинг ижроси тўғрисидаги
МАЪЛУМОТЛАР</t>
  </si>
  <si>
    <t>2025 йилда Ўзбекистон Республикаси Олий аттестация комиссияси томонидан ўтказилган танловлар (тендерлар) ва амалга оширилган давлат харидлари тўғрисидаги
МАЪЛУМОТЛАР</t>
  </si>
  <si>
    <t>2025 йилда Ўзбекистон Республикаси Олий аттестация комиссияси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</si>
  <si>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2025 йилда Ўзбекистон Республикаси Олий аттестация комиссияси томонидан қурилиш, реконструкция қилиш ва таъмирлаш ишлари бўйича ўтказилган танловлар (тендерлар)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</si>
</sst>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000"/>
    <numFmt numFmtId="166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Golos"/>
    </font>
    <font>
      <sz val="11"/>
      <color theme="1"/>
      <name val="Times New Roman"/>
      <charset val="204"/>
    </font>
    <font>
      <sz val="11"/>
      <color indexed="8"/>
      <name val="Times New Roman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164" fontId="2" fillId="0" borderId="0" xfId="1" applyFont="1"/>
    <xf numFmtId="0" fontId="5" fillId="3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12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12" fillId="3" borderId="0" xfId="0" applyNumberFormat="1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1" fontId="12" fillId="3" borderId="1" xfId="0" applyNumberFormat="1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vertical="center" wrapText="1"/>
    </xf>
    <xf numFmtId="1" fontId="12" fillId="3" borderId="0" xfId="0" applyNumberFormat="1" applyFont="1" applyFill="1" applyAlignment="1">
      <alignment horizont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left" vertical="center" wrapText="1" indent="1"/>
    </xf>
    <xf numFmtId="1" fontId="5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164" fontId="14" fillId="3" borderId="1" xfId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" fontId="13" fillId="3" borderId="0" xfId="0" applyNumberFormat="1" applyFont="1" applyFill="1"/>
    <xf numFmtId="0" fontId="13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1" fontId="14" fillId="3" borderId="5" xfId="0" applyNumberFormat="1" applyFont="1" applyFill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14" fillId="3" borderId="8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" name="AutoShape 1" descr="copy">
          <a:extLst>
            <a:ext uri="{FF2B5EF4-FFF2-40B4-BE49-F238E27FC236}">
              <a16:creationId xmlns:a16="http://schemas.microsoft.com/office/drawing/2014/main" id="{CFC0FCB4-DD78-44F8-ABA3-EFB1A08E007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5868650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" name="AutoShape 1" descr="copy">
          <a:extLst>
            <a:ext uri="{FF2B5EF4-FFF2-40B4-BE49-F238E27FC236}">
              <a16:creationId xmlns:a16="http://schemas.microsoft.com/office/drawing/2014/main" id="{677D9C2B-EC65-429B-AAB7-9226157498D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44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" name="AutoShape 1" descr="copy">
          <a:extLst>
            <a:ext uri="{FF2B5EF4-FFF2-40B4-BE49-F238E27FC236}">
              <a16:creationId xmlns:a16="http://schemas.microsoft.com/office/drawing/2014/main" id="{6E229DF1-5D64-49F9-A802-24B3239FB04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" name="AutoShape 1" descr="copy">
          <a:extLst>
            <a:ext uri="{FF2B5EF4-FFF2-40B4-BE49-F238E27FC236}">
              <a16:creationId xmlns:a16="http://schemas.microsoft.com/office/drawing/2014/main" id="{3E8EC8F3-4B52-4551-9085-22D528A3CC1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6" name="AutoShape 1" descr="copy">
          <a:extLst>
            <a:ext uri="{FF2B5EF4-FFF2-40B4-BE49-F238E27FC236}">
              <a16:creationId xmlns:a16="http://schemas.microsoft.com/office/drawing/2014/main" id="{50D1F557-BD9F-42EE-97F9-59B797AE4A0D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7" name="AutoShape 1" descr="copy">
          <a:extLst>
            <a:ext uri="{FF2B5EF4-FFF2-40B4-BE49-F238E27FC236}">
              <a16:creationId xmlns:a16="http://schemas.microsoft.com/office/drawing/2014/main" id="{DB9FB43A-AC20-4903-B67C-343682F72F5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8" name="AutoShape 1" descr="copy">
          <a:extLst>
            <a:ext uri="{FF2B5EF4-FFF2-40B4-BE49-F238E27FC236}">
              <a16:creationId xmlns:a16="http://schemas.microsoft.com/office/drawing/2014/main" id="{46979201-EAA2-48E7-9AA3-6A665E57012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9" name="AutoShape 1" descr="copy">
          <a:extLst>
            <a:ext uri="{FF2B5EF4-FFF2-40B4-BE49-F238E27FC236}">
              <a16:creationId xmlns:a16="http://schemas.microsoft.com/office/drawing/2014/main" id="{C78AE8D6-72E4-4BC0-8026-1DA45940CD3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0" name="AutoShape 1" descr="copy">
          <a:extLst>
            <a:ext uri="{FF2B5EF4-FFF2-40B4-BE49-F238E27FC236}">
              <a16:creationId xmlns:a16="http://schemas.microsoft.com/office/drawing/2014/main" id="{1F867D85-5082-4332-AA99-563FB153DA2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" name="AutoShape 1" descr="copy">
          <a:extLst>
            <a:ext uri="{FF2B5EF4-FFF2-40B4-BE49-F238E27FC236}">
              <a16:creationId xmlns:a16="http://schemas.microsoft.com/office/drawing/2014/main" id="{BF357FD0-961D-4605-AF2F-9EF5322EAA8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" name="AutoShape 1" descr="copy">
          <a:extLst>
            <a:ext uri="{FF2B5EF4-FFF2-40B4-BE49-F238E27FC236}">
              <a16:creationId xmlns:a16="http://schemas.microsoft.com/office/drawing/2014/main" id="{6FDBC123-050F-4835-A052-B7E4DCC1F5F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3" name="AutoShape 1" descr="copy">
          <a:extLst>
            <a:ext uri="{FF2B5EF4-FFF2-40B4-BE49-F238E27FC236}">
              <a16:creationId xmlns:a16="http://schemas.microsoft.com/office/drawing/2014/main" id="{4CAA4AAF-EB55-4884-95E2-6A5C5E0CBEE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4" name="AutoShape 1" descr="copy">
          <a:extLst>
            <a:ext uri="{FF2B5EF4-FFF2-40B4-BE49-F238E27FC236}">
              <a16:creationId xmlns:a16="http://schemas.microsoft.com/office/drawing/2014/main" id="{D97ED5E3-0B59-4324-9DDE-609C8F14D3C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5" name="AutoShape 1" descr="copy">
          <a:extLst>
            <a:ext uri="{FF2B5EF4-FFF2-40B4-BE49-F238E27FC236}">
              <a16:creationId xmlns:a16="http://schemas.microsoft.com/office/drawing/2014/main" id="{1104C998-6BB0-45D7-94C2-C09D8FAAE85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6" name="AutoShape 1" descr="copy">
          <a:extLst>
            <a:ext uri="{FF2B5EF4-FFF2-40B4-BE49-F238E27FC236}">
              <a16:creationId xmlns:a16="http://schemas.microsoft.com/office/drawing/2014/main" id="{748234F3-FBA2-494A-9296-59C7CFF1B30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7" name="AutoShape 1" descr="copy">
          <a:extLst>
            <a:ext uri="{FF2B5EF4-FFF2-40B4-BE49-F238E27FC236}">
              <a16:creationId xmlns:a16="http://schemas.microsoft.com/office/drawing/2014/main" id="{BE790628-03FC-4C62-AA54-9E08A5EAB3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8" name="AutoShape 1" descr="copy">
          <a:extLst>
            <a:ext uri="{FF2B5EF4-FFF2-40B4-BE49-F238E27FC236}">
              <a16:creationId xmlns:a16="http://schemas.microsoft.com/office/drawing/2014/main" id="{76C691F6-E352-4D60-8644-31DF75829FA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9" name="AutoShape 1" descr="copy">
          <a:extLst>
            <a:ext uri="{FF2B5EF4-FFF2-40B4-BE49-F238E27FC236}">
              <a16:creationId xmlns:a16="http://schemas.microsoft.com/office/drawing/2014/main" id="{0DE17F52-C0DB-4FEB-A0A2-ECFC0F6D224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0" name="AutoShape 1" descr="copy">
          <a:extLst>
            <a:ext uri="{FF2B5EF4-FFF2-40B4-BE49-F238E27FC236}">
              <a16:creationId xmlns:a16="http://schemas.microsoft.com/office/drawing/2014/main" id="{675D3FAF-3277-4428-BC5F-FFCE4AB579B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1" name="AutoShape 1" descr="copy">
          <a:extLst>
            <a:ext uri="{FF2B5EF4-FFF2-40B4-BE49-F238E27FC236}">
              <a16:creationId xmlns:a16="http://schemas.microsoft.com/office/drawing/2014/main" id="{19373F74-1D76-4434-B6F8-A29C996E3E2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2" name="AutoShape 1" descr="copy">
          <a:extLst>
            <a:ext uri="{FF2B5EF4-FFF2-40B4-BE49-F238E27FC236}">
              <a16:creationId xmlns:a16="http://schemas.microsoft.com/office/drawing/2014/main" id="{861FB034-00AA-4BFE-8A25-BD1622F60C9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3" name="AutoShape 1" descr="copy">
          <a:extLst>
            <a:ext uri="{FF2B5EF4-FFF2-40B4-BE49-F238E27FC236}">
              <a16:creationId xmlns:a16="http://schemas.microsoft.com/office/drawing/2014/main" id="{5348C3F6-4D90-4CC3-9879-9886BE0D9F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4" name="AutoShape 1" descr="copy">
          <a:extLst>
            <a:ext uri="{FF2B5EF4-FFF2-40B4-BE49-F238E27FC236}">
              <a16:creationId xmlns:a16="http://schemas.microsoft.com/office/drawing/2014/main" id="{DE56C358-4691-4C95-8B42-953465BA469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5" name="AutoShape 1" descr="copy">
          <a:extLst>
            <a:ext uri="{FF2B5EF4-FFF2-40B4-BE49-F238E27FC236}">
              <a16:creationId xmlns:a16="http://schemas.microsoft.com/office/drawing/2014/main" id="{ED8D8015-026A-4BC4-A246-B295373C6D1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6" name="AutoShape 1" descr="copy">
          <a:extLst>
            <a:ext uri="{FF2B5EF4-FFF2-40B4-BE49-F238E27FC236}">
              <a16:creationId xmlns:a16="http://schemas.microsoft.com/office/drawing/2014/main" id="{3622EF65-6B39-44E9-A93C-3E0EB712808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114300</xdr:rowOff>
    </xdr:to>
    <xdr:sp macro="" textlink="">
      <xdr:nvSpPr>
        <xdr:cNvPr id="27" name="AutoShape 4" descr="copy">
          <a:extLst>
            <a:ext uri="{FF2B5EF4-FFF2-40B4-BE49-F238E27FC236}">
              <a16:creationId xmlns:a16="http://schemas.microsoft.com/office/drawing/2014/main" id="{1F24BFBB-2C3B-4A26-BFB5-C36E51DC6C6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crollText(5421870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L9"/>
  <sheetViews>
    <sheetView view="pageBreakPreview" zoomScale="85" zoomScaleNormal="100" zoomScaleSheetLayoutView="85" workbookViewId="0">
      <selection activeCell="A2" sqref="A2:G2"/>
    </sheetView>
  </sheetViews>
  <sheetFormatPr defaultColWidth="9.109375" defaultRowHeight="15.6"/>
  <cols>
    <col min="1" max="1" width="9.109375" style="2"/>
    <col min="2" max="2" width="25.6640625" style="2" customWidth="1"/>
    <col min="3" max="3" width="16.5546875" style="2" bestFit="1" customWidth="1"/>
    <col min="4" max="4" width="21.33203125" style="2" customWidth="1"/>
    <col min="5" max="5" width="17.5546875" style="2" customWidth="1"/>
    <col min="6" max="6" width="19.109375" style="2" customWidth="1"/>
    <col min="7" max="7" width="32.33203125" style="2" customWidth="1"/>
    <col min="8" max="16384" width="9.109375" style="2"/>
  </cols>
  <sheetData>
    <row r="2" spans="1:12" ht="33.75" customHeight="1">
      <c r="A2" s="113" t="s">
        <v>149</v>
      </c>
      <c r="B2" s="113"/>
      <c r="C2" s="113"/>
      <c r="D2" s="113"/>
      <c r="E2" s="113"/>
      <c r="F2" s="113"/>
      <c r="G2" s="113"/>
      <c r="H2" s="1"/>
      <c r="I2" s="1"/>
      <c r="J2" s="1"/>
      <c r="K2" s="1"/>
      <c r="L2" s="1"/>
    </row>
    <row r="4" spans="1:12">
      <c r="G4" s="4" t="s">
        <v>9</v>
      </c>
    </row>
    <row r="5" spans="1:12">
      <c r="A5" s="117" t="s">
        <v>0</v>
      </c>
      <c r="B5" s="117" t="s">
        <v>1</v>
      </c>
      <c r="C5" s="117" t="s">
        <v>2</v>
      </c>
      <c r="D5" s="117"/>
      <c r="E5" s="117"/>
      <c r="F5" s="117"/>
      <c r="G5" s="117"/>
    </row>
    <row r="6" spans="1:12" ht="45" customHeight="1">
      <c r="A6" s="117"/>
      <c r="B6" s="117"/>
      <c r="C6" s="117" t="s">
        <v>4</v>
      </c>
      <c r="D6" s="117" t="s">
        <v>3</v>
      </c>
      <c r="E6" s="117"/>
      <c r="F6" s="117"/>
      <c r="G6" s="117"/>
    </row>
    <row r="7" spans="1:12" ht="55.2">
      <c r="A7" s="117"/>
      <c r="B7" s="117"/>
      <c r="C7" s="117"/>
      <c r="D7" s="108" t="s">
        <v>5</v>
      </c>
      <c r="E7" s="108" t="s">
        <v>6</v>
      </c>
      <c r="F7" s="108" t="s">
        <v>7</v>
      </c>
      <c r="G7" s="108" t="s">
        <v>8</v>
      </c>
    </row>
    <row r="8" spans="1:12" ht="46.8">
      <c r="A8" s="3">
        <v>1</v>
      </c>
      <c r="B8" s="3" t="s">
        <v>150</v>
      </c>
      <c r="C8" s="6">
        <v>6641716</v>
      </c>
      <c r="D8" s="5">
        <f>5059857+29084</f>
        <v>5088941</v>
      </c>
      <c r="E8" s="5">
        <v>1261157</v>
      </c>
      <c r="F8" s="5">
        <f>+C8-D8-E8</f>
        <v>291618</v>
      </c>
      <c r="G8" s="5" t="s">
        <v>62</v>
      </c>
    </row>
    <row r="9" spans="1:12">
      <c r="A9" s="3">
        <v>2</v>
      </c>
      <c r="B9" s="114" t="s">
        <v>22</v>
      </c>
      <c r="C9" s="115"/>
      <c r="D9" s="115"/>
      <c r="E9" s="115"/>
      <c r="F9" s="115"/>
      <c r="G9" s="116"/>
    </row>
  </sheetData>
  <mergeCells count="7">
    <mergeCell ref="A2:G2"/>
    <mergeCell ref="B9:G9"/>
    <mergeCell ref="C5:G5"/>
    <mergeCell ref="D6:G6"/>
    <mergeCell ref="C6:C7"/>
    <mergeCell ref="B5:B7"/>
    <mergeCell ref="A5:A7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7"/>
  <sheetViews>
    <sheetView tabSelected="1" workbookViewId="0">
      <selection sqref="A1:J1"/>
    </sheetView>
  </sheetViews>
  <sheetFormatPr defaultColWidth="9.109375" defaultRowHeight="15.6"/>
  <cols>
    <col min="1" max="1" width="9.109375" style="8"/>
    <col min="2" max="2" width="12.88671875" style="8" customWidth="1"/>
    <col min="3" max="7" width="9.109375" style="8"/>
    <col min="8" max="10" width="20.88671875" style="8" customWidth="1"/>
    <col min="11" max="16384" width="9.109375" style="8"/>
  </cols>
  <sheetData>
    <row r="1" spans="1:10" ht="58.5" customHeight="1">
      <c r="A1" s="121" t="s">
        <v>151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48.75" customHeight="1">
      <c r="A2" s="122" t="s">
        <v>10</v>
      </c>
      <c r="B2" s="123" t="s">
        <v>11</v>
      </c>
      <c r="C2" s="123" t="s">
        <v>12</v>
      </c>
      <c r="D2" s="123" t="s">
        <v>13</v>
      </c>
      <c r="E2" s="123" t="s">
        <v>14</v>
      </c>
      <c r="F2" s="124" t="s">
        <v>15</v>
      </c>
      <c r="G2" s="124"/>
      <c r="H2" s="123" t="s">
        <v>16</v>
      </c>
      <c r="I2" s="123" t="s">
        <v>17</v>
      </c>
      <c r="J2" s="123" t="s">
        <v>18</v>
      </c>
    </row>
    <row r="3" spans="1:10" ht="27.6">
      <c r="A3" s="122"/>
      <c r="B3" s="123"/>
      <c r="C3" s="123"/>
      <c r="D3" s="123"/>
      <c r="E3" s="123"/>
      <c r="F3" s="109" t="s">
        <v>19</v>
      </c>
      <c r="G3" s="109" t="s">
        <v>20</v>
      </c>
      <c r="H3" s="123"/>
      <c r="I3" s="123"/>
      <c r="J3" s="123"/>
    </row>
    <row r="4" spans="1:10">
      <c r="A4" s="7">
        <v>1</v>
      </c>
      <c r="B4" s="118" t="s">
        <v>21</v>
      </c>
      <c r="C4" s="119"/>
      <c r="D4" s="119"/>
      <c r="E4" s="119"/>
      <c r="F4" s="119"/>
      <c r="G4" s="119"/>
      <c r="H4" s="119"/>
      <c r="I4" s="119"/>
      <c r="J4" s="120"/>
    </row>
    <row r="5" spans="1:10">
      <c r="A5" s="7">
        <v>2</v>
      </c>
      <c r="B5" s="118" t="s">
        <v>21</v>
      </c>
      <c r="C5" s="119"/>
      <c r="D5" s="119"/>
      <c r="E5" s="119"/>
      <c r="F5" s="119"/>
      <c r="G5" s="119"/>
      <c r="H5" s="119"/>
      <c r="I5" s="119"/>
      <c r="J5" s="120"/>
    </row>
    <row r="6" spans="1:10">
      <c r="A6" s="7">
        <v>3</v>
      </c>
      <c r="B6" s="118" t="s">
        <v>21</v>
      </c>
      <c r="C6" s="119"/>
      <c r="D6" s="119"/>
      <c r="E6" s="119"/>
      <c r="F6" s="119"/>
      <c r="G6" s="119"/>
      <c r="H6" s="119"/>
      <c r="I6" s="119"/>
      <c r="J6" s="120"/>
    </row>
    <row r="7" spans="1:10">
      <c r="A7" s="7">
        <v>4</v>
      </c>
      <c r="B7" s="118"/>
      <c r="C7" s="119"/>
      <c r="D7" s="119"/>
      <c r="E7" s="119"/>
      <c r="F7" s="119"/>
      <c r="G7" s="119"/>
      <c r="H7" s="119"/>
      <c r="I7" s="119"/>
      <c r="J7" s="120"/>
    </row>
  </sheetData>
  <mergeCells count="14">
    <mergeCell ref="B7:J7"/>
    <mergeCell ref="A1:J1"/>
    <mergeCell ref="B4:J4"/>
    <mergeCell ref="A2:A3"/>
    <mergeCell ref="B2:B3"/>
    <mergeCell ref="C2:C3"/>
    <mergeCell ref="D2:D3"/>
    <mergeCell ref="E2:E3"/>
    <mergeCell ref="F2:G2"/>
    <mergeCell ref="B5:J5"/>
    <mergeCell ref="B6:J6"/>
    <mergeCell ref="H2:H3"/>
    <mergeCell ref="I2:I3"/>
    <mergeCell ref="J2:J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26"/>
  <sheetViews>
    <sheetView view="pageBreakPreview" zoomScale="85" zoomScaleNormal="100" zoomScaleSheetLayoutView="85" workbookViewId="0">
      <selection activeCell="C10" sqref="C10:C11"/>
    </sheetView>
  </sheetViews>
  <sheetFormatPr defaultColWidth="9.109375" defaultRowHeight="15.6"/>
  <cols>
    <col min="1" max="2" width="9.109375" style="8"/>
    <col min="3" max="3" width="40.5546875" style="8" customWidth="1"/>
    <col min="4" max="4" width="12.109375" style="8" customWidth="1"/>
    <col min="5" max="5" width="18.5546875" style="21" customWidth="1"/>
    <col min="6" max="6" width="29.44140625" style="8" customWidth="1"/>
    <col min="7" max="16384" width="9.109375" style="8"/>
  </cols>
  <sheetData>
    <row r="2" spans="1:6" ht="50.25" customHeight="1">
      <c r="A2" s="125" t="s">
        <v>152</v>
      </c>
      <c r="B2" s="125"/>
      <c r="C2" s="125"/>
      <c r="D2" s="125"/>
      <c r="E2" s="125"/>
      <c r="F2" s="125"/>
    </row>
    <row r="4" spans="1:6">
      <c r="F4" s="8" t="s">
        <v>64</v>
      </c>
    </row>
    <row r="5" spans="1:6">
      <c r="A5" s="126" t="s">
        <v>10</v>
      </c>
      <c r="B5" s="126" t="s">
        <v>23</v>
      </c>
      <c r="C5" s="126" t="s">
        <v>24</v>
      </c>
      <c r="D5" s="126" t="s">
        <v>25</v>
      </c>
      <c r="E5" s="126"/>
      <c r="F5" s="126" t="s">
        <v>26</v>
      </c>
    </row>
    <row r="6" spans="1:6">
      <c r="A6" s="126"/>
      <c r="B6" s="126"/>
      <c r="C6" s="126"/>
      <c r="D6" s="9" t="s">
        <v>27</v>
      </c>
      <c r="E6" s="19" t="s">
        <v>28</v>
      </c>
      <c r="F6" s="126"/>
    </row>
    <row r="7" spans="1:6" ht="15.75" customHeight="1">
      <c r="A7" s="127">
        <v>1</v>
      </c>
      <c r="B7" s="128" t="s">
        <v>29</v>
      </c>
      <c r="C7" s="10" t="s">
        <v>30</v>
      </c>
      <c r="D7" s="24">
        <v>0</v>
      </c>
      <c r="E7" s="20">
        <v>0</v>
      </c>
      <c r="F7" s="23" t="s">
        <v>50</v>
      </c>
    </row>
    <row r="8" spans="1:6" ht="31.5" customHeight="1">
      <c r="A8" s="127"/>
      <c r="B8" s="128"/>
      <c r="C8" s="10" t="s">
        <v>31</v>
      </c>
      <c r="D8" s="24">
        <v>2</v>
      </c>
      <c r="E8" s="20">
        <v>820120</v>
      </c>
      <c r="F8" s="17" t="s">
        <v>50</v>
      </c>
    </row>
    <row r="9" spans="1:6" ht="31.5" customHeight="1">
      <c r="A9" s="127"/>
      <c r="B9" s="128"/>
      <c r="C9" s="10" t="s">
        <v>32</v>
      </c>
      <c r="D9" s="24">
        <v>0</v>
      </c>
      <c r="E9" s="20">
        <v>0</v>
      </c>
      <c r="F9" s="16"/>
    </row>
    <row r="10" spans="1:6" ht="31.5" customHeight="1">
      <c r="A10" s="127"/>
      <c r="B10" s="128"/>
      <c r="C10" s="129" t="s">
        <v>33</v>
      </c>
      <c r="D10" s="24">
        <v>7</v>
      </c>
      <c r="E10" s="20">
        <v>291297.3</v>
      </c>
      <c r="F10" s="17" t="s">
        <v>65</v>
      </c>
    </row>
    <row r="11" spans="1:6" ht="31.5" customHeight="1">
      <c r="A11" s="127"/>
      <c r="B11" s="128"/>
      <c r="C11" s="130"/>
      <c r="D11" s="24">
        <f>28-9</f>
        <v>19</v>
      </c>
      <c r="E11" s="20">
        <f>1405833.6-E8</f>
        <v>585713.60000000009</v>
      </c>
      <c r="F11" s="17" t="s">
        <v>50</v>
      </c>
    </row>
    <row r="12" spans="1:6">
      <c r="A12" s="127">
        <v>2</v>
      </c>
      <c r="B12" s="128" t="s">
        <v>34</v>
      </c>
      <c r="C12" s="10" t="s">
        <v>30</v>
      </c>
      <c r="D12" s="34">
        <v>0</v>
      </c>
      <c r="E12" s="20">
        <v>0</v>
      </c>
      <c r="F12" s="35" t="s">
        <v>50</v>
      </c>
    </row>
    <row r="13" spans="1:6" ht="31.2">
      <c r="A13" s="127"/>
      <c r="B13" s="128"/>
      <c r="C13" s="10" t="s">
        <v>31</v>
      </c>
      <c r="D13" s="34">
        <v>2</v>
      </c>
      <c r="E13" s="20">
        <f>393760</f>
        <v>393760</v>
      </c>
      <c r="F13" s="35" t="s">
        <v>50</v>
      </c>
    </row>
    <row r="14" spans="1:6" ht="31.2">
      <c r="A14" s="127"/>
      <c r="B14" s="128"/>
      <c r="C14" s="10" t="s">
        <v>32</v>
      </c>
      <c r="D14" s="73">
        <v>0</v>
      </c>
      <c r="E14" s="20">
        <v>0</v>
      </c>
      <c r="F14" s="35"/>
    </row>
    <row r="15" spans="1:6">
      <c r="A15" s="127"/>
      <c r="B15" s="128"/>
      <c r="C15" s="129" t="s">
        <v>33</v>
      </c>
      <c r="D15" s="34">
        <v>3</v>
      </c>
      <c r="E15" s="20">
        <v>22384.799999999999</v>
      </c>
      <c r="F15" s="35" t="s">
        <v>65</v>
      </c>
    </row>
    <row r="16" spans="1:6">
      <c r="A16" s="127"/>
      <c r="B16" s="128"/>
      <c r="C16" s="130"/>
      <c r="D16" s="34">
        <v>8</v>
      </c>
      <c r="E16" s="20">
        <v>1560087</v>
      </c>
      <c r="F16" s="35" t="s">
        <v>50</v>
      </c>
    </row>
    <row r="17" spans="1:6">
      <c r="A17" s="127">
        <v>3</v>
      </c>
      <c r="B17" s="128" t="s">
        <v>35</v>
      </c>
      <c r="C17" s="10" t="s">
        <v>30</v>
      </c>
      <c r="D17" s="26">
        <v>0</v>
      </c>
      <c r="E17" s="20">
        <v>0</v>
      </c>
      <c r="F17" s="27"/>
    </row>
    <row r="18" spans="1:6" ht="31.2">
      <c r="A18" s="127"/>
      <c r="B18" s="128"/>
      <c r="C18" s="10" t="s">
        <v>31</v>
      </c>
      <c r="D18" s="73">
        <v>3</v>
      </c>
      <c r="E18" s="20">
        <v>1088423</v>
      </c>
      <c r="F18" s="74" t="s">
        <v>50</v>
      </c>
    </row>
    <row r="19" spans="1:6" ht="31.2">
      <c r="A19" s="127"/>
      <c r="B19" s="128"/>
      <c r="C19" s="10" t="s">
        <v>32</v>
      </c>
      <c r="D19" s="73">
        <v>0</v>
      </c>
      <c r="E19" s="20">
        <v>0</v>
      </c>
      <c r="F19" s="16"/>
    </row>
    <row r="20" spans="1:6">
      <c r="A20" s="127"/>
      <c r="B20" s="128"/>
      <c r="C20" s="129" t="s">
        <v>33</v>
      </c>
      <c r="D20" s="73">
        <v>9</v>
      </c>
      <c r="E20" s="20">
        <v>322369</v>
      </c>
      <c r="F20" s="74" t="s">
        <v>50</v>
      </c>
    </row>
    <row r="21" spans="1:6">
      <c r="A21" s="127"/>
      <c r="B21" s="128"/>
      <c r="C21" s="130"/>
      <c r="D21" s="73">
        <v>1</v>
      </c>
      <c r="E21" s="20">
        <v>40163</v>
      </c>
      <c r="F21" s="74" t="s">
        <v>65</v>
      </c>
    </row>
    <row r="22" spans="1:6">
      <c r="A22" s="127">
        <v>4</v>
      </c>
      <c r="B22" s="127" t="s">
        <v>36</v>
      </c>
      <c r="C22" s="29" t="s">
        <v>30</v>
      </c>
      <c r="D22" s="28"/>
      <c r="E22" s="20"/>
      <c r="F22" s="29"/>
    </row>
    <row r="23" spans="1:6" ht="31.2">
      <c r="A23" s="127"/>
      <c r="B23" s="127"/>
      <c r="C23" s="29" t="s">
        <v>31</v>
      </c>
      <c r="D23" s="28"/>
      <c r="E23" s="20"/>
      <c r="F23" s="29"/>
    </row>
    <row r="24" spans="1:6" ht="31.2">
      <c r="A24" s="127"/>
      <c r="B24" s="127"/>
      <c r="C24" s="29" t="s">
        <v>32</v>
      </c>
      <c r="D24" s="29"/>
      <c r="E24" s="20"/>
      <c r="F24" s="16"/>
    </row>
    <row r="25" spans="1:6" ht="31.2">
      <c r="A25" s="127"/>
      <c r="B25" s="127"/>
      <c r="C25" s="29" t="s">
        <v>32</v>
      </c>
      <c r="D25" s="29"/>
      <c r="E25" s="20"/>
      <c r="F25" s="29"/>
    </row>
    <row r="26" spans="1:6" ht="31.2">
      <c r="A26" s="127"/>
      <c r="B26" s="127"/>
      <c r="C26" s="30" t="s">
        <v>33</v>
      </c>
      <c r="D26" s="29"/>
      <c r="E26" s="20"/>
      <c r="F26" s="29"/>
    </row>
  </sheetData>
  <mergeCells count="17">
    <mergeCell ref="A17:A21"/>
    <mergeCell ref="B17:B21"/>
    <mergeCell ref="C15:C16"/>
    <mergeCell ref="C20:C21"/>
    <mergeCell ref="B22:B26"/>
    <mergeCell ref="A22:A26"/>
    <mergeCell ref="A2:F2"/>
    <mergeCell ref="D5:E5"/>
    <mergeCell ref="F5:F6"/>
    <mergeCell ref="A12:A16"/>
    <mergeCell ref="B12:B16"/>
    <mergeCell ref="A5:A6"/>
    <mergeCell ref="B5:B6"/>
    <mergeCell ref="C5:C6"/>
    <mergeCell ref="A7:A11"/>
    <mergeCell ref="B7:B11"/>
    <mergeCell ref="C10:C11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4:L11"/>
  <sheetViews>
    <sheetView view="pageBreakPreview" topLeftCell="A4" zoomScale="85" zoomScaleNormal="100" zoomScaleSheetLayoutView="85" workbookViewId="0">
      <selection activeCell="E6" sqref="E6:E7"/>
    </sheetView>
  </sheetViews>
  <sheetFormatPr defaultColWidth="9.109375" defaultRowHeight="13.8"/>
  <cols>
    <col min="1" max="2" width="9.109375" style="15"/>
    <col min="3" max="3" width="17.44140625" style="15" customWidth="1"/>
    <col min="4" max="4" width="19.109375" style="15" customWidth="1"/>
    <col min="5" max="5" width="17.44140625" style="15" customWidth="1"/>
    <col min="6" max="6" width="17.88671875" style="15" customWidth="1"/>
    <col min="7" max="7" width="27.109375" style="15" customWidth="1"/>
    <col min="8" max="8" width="13.6640625" style="15" customWidth="1"/>
    <col min="9" max="9" width="19.5546875" style="15" customWidth="1"/>
    <col min="10" max="10" width="15.44140625" style="15" customWidth="1"/>
    <col min="11" max="11" width="19.5546875" style="15" customWidth="1"/>
    <col min="12" max="12" width="25.5546875" style="15" customWidth="1"/>
    <col min="13" max="16384" width="9.109375" style="15"/>
  </cols>
  <sheetData>
    <row r="4" spans="1:12" ht="53.25" customHeight="1">
      <c r="A4" s="125" t="s">
        <v>153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6" spans="1:12" ht="41.4">
      <c r="A6" s="123" t="s">
        <v>10</v>
      </c>
      <c r="B6" s="123" t="s">
        <v>23</v>
      </c>
      <c r="C6" s="123" t="s">
        <v>37</v>
      </c>
      <c r="D6" s="134" t="s">
        <v>38</v>
      </c>
      <c r="E6" s="123" t="s">
        <v>39</v>
      </c>
      <c r="F6" s="123" t="s">
        <v>40</v>
      </c>
      <c r="G6" s="124" t="s">
        <v>15</v>
      </c>
      <c r="H6" s="124"/>
      <c r="I6" s="123" t="s">
        <v>41</v>
      </c>
      <c r="J6" s="123" t="s">
        <v>42</v>
      </c>
      <c r="K6" s="123" t="s">
        <v>43</v>
      </c>
      <c r="L6" s="110" t="s">
        <v>44</v>
      </c>
    </row>
    <row r="7" spans="1:12" ht="27.6">
      <c r="A7" s="123"/>
      <c r="B7" s="123"/>
      <c r="C7" s="123"/>
      <c r="D7" s="134"/>
      <c r="E7" s="123"/>
      <c r="F7" s="123"/>
      <c r="G7" s="109" t="s">
        <v>19</v>
      </c>
      <c r="H7" s="109" t="s">
        <v>20</v>
      </c>
      <c r="I7" s="123"/>
      <c r="J7" s="123"/>
      <c r="K7" s="123"/>
      <c r="L7" s="110" t="s">
        <v>45</v>
      </c>
    </row>
    <row r="8" spans="1:12" s="12" customFormat="1">
      <c r="A8" s="33">
        <v>1</v>
      </c>
      <c r="B8" s="18" t="s">
        <v>29</v>
      </c>
      <c r="C8" s="131" t="s">
        <v>85</v>
      </c>
      <c r="D8" s="132"/>
      <c r="E8" s="132"/>
      <c r="F8" s="132"/>
      <c r="G8" s="132"/>
      <c r="H8" s="132"/>
      <c r="I8" s="132"/>
      <c r="J8" s="132"/>
      <c r="K8" s="132"/>
      <c r="L8" s="133"/>
    </row>
    <row r="9" spans="1:12" ht="15.75" customHeight="1">
      <c r="A9" s="31">
        <v>2</v>
      </c>
      <c r="B9" s="32" t="s">
        <v>34</v>
      </c>
      <c r="C9" s="131" t="s">
        <v>85</v>
      </c>
      <c r="D9" s="132"/>
      <c r="E9" s="132"/>
      <c r="F9" s="132"/>
      <c r="G9" s="132"/>
      <c r="H9" s="132"/>
      <c r="I9" s="132"/>
      <c r="J9" s="132"/>
      <c r="K9" s="132"/>
      <c r="L9" s="133"/>
    </row>
    <row r="10" spans="1:12" ht="15.6">
      <c r="A10" s="14">
        <v>3</v>
      </c>
      <c r="B10" s="32" t="s">
        <v>35</v>
      </c>
      <c r="C10" s="131" t="s">
        <v>85</v>
      </c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2" ht="15.6">
      <c r="A11" s="14">
        <v>4</v>
      </c>
      <c r="B11" s="32" t="s">
        <v>36</v>
      </c>
      <c r="C11" s="131"/>
      <c r="D11" s="132"/>
      <c r="E11" s="132"/>
      <c r="F11" s="132"/>
      <c r="G11" s="132"/>
      <c r="H11" s="132"/>
      <c r="I11" s="132"/>
      <c r="J11" s="132"/>
      <c r="K11" s="132"/>
      <c r="L11" s="133"/>
    </row>
  </sheetData>
  <mergeCells count="15">
    <mergeCell ref="A4:L4"/>
    <mergeCell ref="A6:A7"/>
    <mergeCell ref="B6:B7"/>
    <mergeCell ref="C6:C7"/>
    <mergeCell ref="D6:D7"/>
    <mergeCell ref="E6:E7"/>
    <mergeCell ref="F6:F7"/>
    <mergeCell ref="C11:L11"/>
    <mergeCell ref="G6:H6"/>
    <mergeCell ref="I6:I7"/>
    <mergeCell ref="J6:J7"/>
    <mergeCell ref="K6:K7"/>
    <mergeCell ref="C8:L8"/>
    <mergeCell ref="C9:L9"/>
    <mergeCell ref="C10:L10"/>
  </mergeCells>
  <hyperlinks>
    <hyperlink ref="D6" r:id="rId1" display="javascript:scrollText(5421870)" xr:uid="{00000000-0004-0000-0300-000000000000}"/>
  </hyperlinks>
  <pageMargins left="0.7" right="0.7" top="0.75" bottom="0.75" header="0.3" footer="0.3"/>
  <pageSetup paperSize="9" scale="62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B68"/>
  <sheetViews>
    <sheetView view="pageBreakPreview" zoomScale="70" zoomScaleNormal="100" zoomScaleSheetLayoutView="70" workbookViewId="0">
      <selection sqref="A1:L1"/>
    </sheetView>
  </sheetViews>
  <sheetFormatPr defaultColWidth="9.109375" defaultRowHeight="13.8"/>
  <cols>
    <col min="1" max="1" width="8" style="12" customWidth="1"/>
    <col min="2" max="2" width="12.5546875" style="12" customWidth="1"/>
    <col min="3" max="3" width="30.88671875" style="12" bestFit="1" customWidth="1"/>
    <col min="4" max="4" width="22.44140625" style="12" customWidth="1"/>
    <col min="5" max="5" width="28.109375" style="12" customWidth="1"/>
    <col min="6" max="6" width="25.109375" style="12" customWidth="1"/>
    <col min="7" max="7" width="56.5546875" style="12" customWidth="1"/>
    <col min="8" max="8" width="19" style="12" customWidth="1"/>
    <col min="9" max="9" width="16.33203125" style="12" customWidth="1"/>
    <col min="10" max="10" width="15.5546875" style="12" customWidth="1"/>
    <col min="11" max="11" width="17.33203125" style="12" customWidth="1"/>
    <col min="12" max="12" width="19.6640625" style="12" customWidth="1"/>
    <col min="13" max="16384" width="9.109375" style="12"/>
  </cols>
  <sheetData>
    <row r="1" spans="1:16" ht="48" customHeight="1">
      <c r="A1" s="173" t="s">
        <v>148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3" spans="1:16" ht="96.6">
      <c r="A3" s="174" t="s">
        <v>0</v>
      </c>
      <c r="B3" s="174" t="s">
        <v>56</v>
      </c>
      <c r="C3" s="174" t="s">
        <v>37</v>
      </c>
      <c r="D3" s="174" t="s">
        <v>46</v>
      </c>
      <c r="E3" s="174" t="s">
        <v>39</v>
      </c>
      <c r="F3" s="174" t="s">
        <v>57</v>
      </c>
      <c r="G3" s="176" t="s">
        <v>58</v>
      </c>
      <c r="H3" s="177"/>
      <c r="I3" s="13" t="s">
        <v>41</v>
      </c>
      <c r="J3" s="13" t="s">
        <v>42</v>
      </c>
      <c r="K3" s="13" t="s">
        <v>43</v>
      </c>
      <c r="L3" s="13" t="s">
        <v>47</v>
      </c>
    </row>
    <row r="4" spans="1:16">
      <c r="A4" s="175"/>
      <c r="B4" s="175"/>
      <c r="C4" s="175"/>
      <c r="D4" s="175"/>
      <c r="E4" s="175"/>
      <c r="F4" s="175"/>
      <c r="G4" s="13" t="s">
        <v>59</v>
      </c>
      <c r="H4" s="13" t="s">
        <v>60</v>
      </c>
      <c r="I4" s="13"/>
      <c r="J4" s="13"/>
      <c r="K4" s="13"/>
      <c r="L4" s="13"/>
    </row>
    <row r="5" spans="1:16" ht="41.4">
      <c r="A5" s="36">
        <v>1</v>
      </c>
      <c r="B5" s="36" t="s">
        <v>29</v>
      </c>
      <c r="C5" s="36" t="s">
        <v>66</v>
      </c>
      <c r="D5" s="36" t="s">
        <v>48</v>
      </c>
      <c r="E5" s="36" t="s">
        <v>52</v>
      </c>
      <c r="F5" s="37">
        <v>251100103808613</v>
      </c>
      <c r="G5" s="38" t="s">
        <v>67</v>
      </c>
      <c r="H5" s="39" t="s">
        <v>68</v>
      </c>
      <c r="I5" s="36" t="s">
        <v>69</v>
      </c>
      <c r="J5" s="36">
        <v>12</v>
      </c>
      <c r="K5" s="40">
        <v>3773000</v>
      </c>
      <c r="L5" s="41">
        <f>K5*J5</f>
        <v>45276000</v>
      </c>
    </row>
    <row r="6" spans="1:16" ht="41.4">
      <c r="A6" s="36">
        <v>2</v>
      </c>
      <c r="B6" s="36" t="s">
        <v>29</v>
      </c>
      <c r="C6" s="36" t="s">
        <v>66</v>
      </c>
      <c r="D6" s="42" t="s">
        <v>48</v>
      </c>
      <c r="E6" s="43" t="s">
        <v>52</v>
      </c>
      <c r="F6" s="44">
        <v>251100103808651</v>
      </c>
      <c r="G6" s="38" t="s">
        <v>67</v>
      </c>
      <c r="H6" s="39" t="s">
        <v>68</v>
      </c>
      <c r="I6" s="36" t="s">
        <v>69</v>
      </c>
      <c r="J6" s="36">
        <v>12</v>
      </c>
      <c r="K6" s="40">
        <v>10266000</v>
      </c>
      <c r="L6" s="41">
        <f>K6*J6</f>
        <v>123192000</v>
      </c>
    </row>
    <row r="7" spans="1:16">
      <c r="A7" s="146">
        <v>3</v>
      </c>
      <c r="B7" s="146" t="s">
        <v>29</v>
      </c>
      <c r="C7" s="146" t="s">
        <v>70</v>
      </c>
      <c r="D7" s="146" t="s">
        <v>48</v>
      </c>
      <c r="E7" s="146" t="s">
        <v>49</v>
      </c>
      <c r="F7" s="171">
        <v>251100423689601</v>
      </c>
      <c r="G7" s="157" t="s">
        <v>86</v>
      </c>
      <c r="H7" s="159">
        <v>303970850</v>
      </c>
      <c r="I7" s="146" t="s">
        <v>84</v>
      </c>
      <c r="J7" s="165">
        <v>1719</v>
      </c>
      <c r="K7" s="167">
        <v>10700</v>
      </c>
      <c r="L7" s="169">
        <f>K7*J7</f>
        <v>18393300</v>
      </c>
    </row>
    <row r="8" spans="1:16">
      <c r="A8" s="147"/>
      <c r="B8" s="147"/>
      <c r="C8" s="147"/>
      <c r="D8" s="147"/>
      <c r="E8" s="147"/>
      <c r="F8" s="172"/>
      <c r="G8" s="158"/>
      <c r="H8" s="160"/>
      <c r="I8" s="147"/>
      <c r="J8" s="166"/>
      <c r="K8" s="168"/>
      <c r="L8" s="170"/>
    </row>
    <row r="9" spans="1:16" ht="27.6">
      <c r="A9" s="45">
        <v>4</v>
      </c>
      <c r="B9" s="36" t="s">
        <v>29</v>
      </c>
      <c r="C9" s="36" t="s">
        <v>70</v>
      </c>
      <c r="D9" s="42" t="s">
        <v>48</v>
      </c>
      <c r="E9" s="36" t="s">
        <v>49</v>
      </c>
      <c r="F9" s="46">
        <v>251100423928001</v>
      </c>
      <c r="G9" s="38" t="s">
        <v>86</v>
      </c>
      <c r="H9" s="39">
        <v>303970850</v>
      </c>
      <c r="I9" s="36" t="s">
        <v>84</v>
      </c>
      <c r="J9" s="47">
        <v>8365</v>
      </c>
      <c r="K9" s="48">
        <v>10700</v>
      </c>
      <c r="L9" s="49">
        <f>K9*J9</f>
        <v>89505500</v>
      </c>
    </row>
    <row r="10" spans="1:16" ht="27.6">
      <c r="A10" s="36">
        <v>5</v>
      </c>
      <c r="B10" s="36" t="s">
        <v>29</v>
      </c>
      <c r="C10" s="45" t="s">
        <v>87</v>
      </c>
      <c r="D10" s="36" t="s">
        <v>48</v>
      </c>
      <c r="E10" s="36" t="s">
        <v>49</v>
      </c>
      <c r="F10" s="50">
        <v>251101103926907</v>
      </c>
      <c r="G10" s="51" t="s">
        <v>88</v>
      </c>
      <c r="H10" s="39" t="s">
        <v>71</v>
      </c>
      <c r="I10" s="36" t="s">
        <v>69</v>
      </c>
      <c r="J10" s="36">
        <v>12</v>
      </c>
      <c r="K10" s="40">
        <v>168600</v>
      </c>
      <c r="L10" s="41">
        <f>K10*J10</f>
        <v>2023200</v>
      </c>
    </row>
    <row r="11" spans="1:16" ht="14.4">
      <c r="A11" s="36">
        <v>6</v>
      </c>
      <c r="B11" s="36" t="s">
        <v>29</v>
      </c>
      <c r="C11" s="36" t="s">
        <v>72</v>
      </c>
      <c r="D11" s="36" t="s">
        <v>48</v>
      </c>
      <c r="E11" s="36" t="s">
        <v>49</v>
      </c>
      <c r="F11" s="50">
        <v>251100243689875</v>
      </c>
      <c r="G11" s="38" t="s">
        <v>73</v>
      </c>
      <c r="H11" s="39" t="s">
        <v>71</v>
      </c>
      <c r="I11" s="36" t="s">
        <v>69</v>
      </c>
      <c r="J11" s="36">
        <v>3</v>
      </c>
      <c r="K11" s="40">
        <f>+L11/J11</f>
        <v>2261088</v>
      </c>
      <c r="L11" s="41">
        <v>6783264</v>
      </c>
    </row>
    <row r="12" spans="1:16" ht="27.6">
      <c r="A12" s="42">
        <v>7</v>
      </c>
      <c r="B12" s="36" t="s">
        <v>29</v>
      </c>
      <c r="C12" s="36" t="s">
        <v>61</v>
      </c>
      <c r="D12" s="36" t="s">
        <v>48</v>
      </c>
      <c r="E12" s="36" t="s">
        <v>49</v>
      </c>
      <c r="F12" s="52">
        <v>251100453928053</v>
      </c>
      <c r="G12" s="53" t="s">
        <v>89</v>
      </c>
      <c r="H12" s="46">
        <v>32102850040029</v>
      </c>
      <c r="I12" s="36" t="s">
        <v>69</v>
      </c>
      <c r="J12" s="36">
        <v>1</v>
      </c>
      <c r="K12" s="40">
        <v>6324000</v>
      </c>
      <c r="L12" s="41">
        <f>K12*J12</f>
        <v>6324000</v>
      </c>
    </row>
    <row r="13" spans="1:16" ht="27.6">
      <c r="A13" s="36">
        <v>8</v>
      </c>
      <c r="B13" s="36" t="s">
        <v>29</v>
      </c>
      <c r="C13" s="45" t="s">
        <v>87</v>
      </c>
      <c r="D13" s="36" t="s">
        <v>50</v>
      </c>
      <c r="E13" s="36" t="s">
        <v>49</v>
      </c>
      <c r="F13" s="54">
        <v>251100243659364</v>
      </c>
      <c r="G13" s="53" t="s">
        <v>90</v>
      </c>
      <c r="H13" s="39">
        <v>203366731</v>
      </c>
      <c r="I13" s="36" t="s">
        <v>69</v>
      </c>
      <c r="J13" s="36">
        <v>12</v>
      </c>
      <c r="K13" s="40">
        <v>25000</v>
      </c>
      <c r="L13" s="55">
        <f>K13*J13</f>
        <v>300000</v>
      </c>
    </row>
    <row r="14" spans="1:16" ht="27.6">
      <c r="A14" s="45">
        <v>9</v>
      </c>
      <c r="B14" s="36" t="s">
        <v>29</v>
      </c>
      <c r="C14" s="36" t="s">
        <v>80</v>
      </c>
      <c r="D14" s="42" t="s">
        <v>50</v>
      </c>
      <c r="E14" s="36" t="s">
        <v>49</v>
      </c>
      <c r="F14" s="56">
        <v>251100243659426</v>
      </c>
      <c r="G14" s="57" t="s">
        <v>91</v>
      </c>
      <c r="H14" s="39">
        <v>303020732</v>
      </c>
      <c r="I14" s="36" t="s">
        <v>69</v>
      </c>
      <c r="J14" s="36">
        <v>1</v>
      </c>
      <c r="K14" s="40">
        <v>480000</v>
      </c>
      <c r="L14" s="55">
        <f>+K14*J14</f>
        <v>480000</v>
      </c>
      <c r="P14" s="58"/>
    </row>
    <row r="15" spans="1:16" ht="27.6">
      <c r="A15" s="45">
        <v>10</v>
      </c>
      <c r="B15" s="36" t="s">
        <v>29</v>
      </c>
      <c r="C15" s="36" t="s">
        <v>61</v>
      </c>
      <c r="D15" s="42" t="s">
        <v>50</v>
      </c>
      <c r="E15" s="36" t="s">
        <v>49</v>
      </c>
      <c r="F15" s="56">
        <v>251100453661696</v>
      </c>
      <c r="G15" s="53" t="s">
        <v>89</v>
      </c>
      <c r="H15" s="46">
        <v>32102850040029</v>
      </c>
      <c r="I15" s="36" t="s">
        <v>69</v>
      </c>
      <c r="J15" s="36">
        <v>1</v>
      </c>
      <c r="K15" s="40">
        <v>23289000</v>
      </c>
      <c r="L15" s="55">
        <f>+K15*J15</f>
        <v>23289000</v>
      </c>
    </row>
    <row r="16" spans="1:16">
      <c r="A16" s="146">
        <v>11</v>
      </c>
      <c r="B16" s="146" t="s">
        <v>29</v>
      </c>
      <c r="C16" s="146" t="s">
        <v>63</v>
      </c>
      <c r="D16" s="146" t="s">
        <v>50</v>
      </c>
      <c r="E16" s="146" t="s">
        <v>52</v>
      </c>
      <c r="F16" s="155">
        <v>251100103664322</v>
      </c>
      <c r="G16" s="157" t="s">
        <v>92</v>
      </c>
      <c r="H16" s="159">
        <v>306612737</v>
      </c>
      <c r="I16" s="36" t="s">
        <v>51</v>
      </c>
      <c r="J16" s="36">
        <v>2300</v>
      </c>
      <c r="K16" s="40">
        <v>121800</v>
      </c>
      <c r="L16" s="55">
        <f t="shared" ref="L16:L22" si="0">K16*J16</f>
        <v>280140000</v>
      </c>
    </row>
    <row r="17" spans="1:132">
      <c r="A17" s="147"/>
      <c r="B17" s="147"/>
      <c r="C17" s="147"/>
      <c r="D17" s="147"/>
      <c r="E17" s="147"/>
      <c r="F17" s="156"/>
      <c r="G17" s="158"/>
      <c r="H17" s="160"/>
      <c r="I17" s="36" t="s">
        <v>51</v>
      </c>
      <c r="J17" s="36">
        <v>2900</v>
      </c>
      <c r="K17" s="40">
        <v>101500</v>
      </c>
      <c r="L17" s="55">
        <f t="shared" si="0"/>
        <v>294350000</v>
      </c>
    </row>
    <row r="18" spans="1:132" ht="27.6">
      <c r="A18" s="36">
        <v>12</v>
      </c>
      <c r="B18" s="36" t="s">
        <v>29</v>
      </c>
      <c r="C18" s="42" t="s">
        <v>93</v>
      </c>
      <c r="D18" s="36" t="s">
        <v>50</v>
      </c>
      <c r="E18" s="59" t="s">
        <v>94</v>
      </c>
      <c r="F18" s="60" t="s">
        <v>95</v>
      </c>
      <c r="G18" s="38" t="s">
        <v>96</v>
      </c>
      <c r="H18" s="39">
        <v>305198217</v>
      </c>
      <c r="I18" s="36" t="s">
        <v>69</v>
      </c>
      <c r="J18" s="36">
        <v>1</v>
      </c>
      <c r="K18" s="40">
        <v>3432000</v>
      </c>
      <c r="L18" s="55">
        <f t="shared" si="0"/>
        <v>3432000</v>
      </c>
    </row>
    <row r="19" spans="1:132" ht="43.2">
      <c r="A19" s="36">
        <v>13</v>
      </c>
      <c r="B19" s="36" t="s">
        <v>29</v>
      </c>
      <c r="C19" s="42" t="s">
        <v>76</v>
      </c>
      <c r="D19" s="36" t="s">
        <v>50</v>
      </c>
      <c r="E19" s="36" t="s">
        <v>74</v>
      </c>
      <c r="F19" s="61" t="s">
        <v>97</v>
      </c>
      <c r="G19" s="161" t="s">
        <v>98</v>
      </c>
      <c r="H19" s="62" t="s">
        <v>99</v>
      </c>
      <c r="I19" s="36" t="s">
        <v>69</v>
      </c>
      <c r="J19" s="36">
        <v>1</v>
      </c>
      <c r="K19" s="40">
        <v>182000</v>
      </c>
      <c r="L19" s="55">
        <f t="shared" si="0"/>
        <v>182000</v>
      </c>
    </row>
    <row r="20" spans="1:132" ht="43.2">
      <c r="A20" s="36">
        <v>14</v>
      </c>
      <c r="B20" s="36" t="s">
        <v>29</v>
      </c>
      <c r="C20" s="36" t="s">
        <v>76</v>
      </c>
      <c r="D20" s="36" t="s">
        <v>50</v>
      </c>
      <c r="E20" s="36" t="s">
        <v>74</v>
      </c>
      <c r="F20" s="61" t="s">
        <v>100</v>
      </c>
      <c r="G20" s="162"/>
      <c r="H20" s="62" t="s">
        <v>99</v>
      </c>
      <c r="I20" s="36" t="s">
        <v>69</v>
      </c>
      <c r="J20" s="36">
        <v>1</v>
      </c>
      <c r="K20" s="40">
        <v>8325000</v>
      </c>
      <c r="L20" s="55">
        <f t="shared" si="0"/>
        <v>8325000</v>
      </c>
    </row>
    <row r="21" spans="1:132" ht="53.25" customHeight="1">
      <c r="A21" s="36">
        <v>15</v>
      </c>
      <c r="B21" s="36" t="s">
        <v>29</v>
      </c>
      <c r="C21" s="36" t="s">
        <v>76</v>
      </c>
      <c r="D21" s="36" t="s">
        <v>50</v>
      </c>
      <c r="E21" s="36" t="s">
        <v>74</v>
      </c>
      <c r="F21" s="63">
        <v>251110083446106</v>
      </c>
      <c r="G21" s="38" t="s">
        <v>101</v>
      </c>
      <c r="H21" s="39" t="s">
        <v>77</v>
      </c>
      <c r="I21" s="36" t="s">
        <v>51</v>
      </c>
      <c r="J21" s="36">
        <v>350</v>
      </c>
      <c r="K21" s="40">
        <v>51000</v>
      </c>
      <c r="L21" s="55">
        <f t="shared" si="0"/>
        <v>17850000</v>
      </c>
    </row>
    <row r="22" spans="1:132" ht="51.75" customHeight="1">
      <c r="A22" s="45">
        <v>16</v>
      </c>
      <c r="B22" s="36" t="s">
        <v>29</v>
      </c>
      <c r="C22" s="36" t="s">
        <v>76</v>
      </c>
      <c r="D22" s="36" t="s">
        <v>50</v>
      </c>
      <c r="E22" s="36" t="s">
        <v>74</v>
      </c>
      <c r="F22" s="64">
        <v>251110083446105</v>
      </c>
      <c r="G22" s="38" t="s">
        <v>101</v>
      </c>
      <c r="H22" s="39" t="s">
        <v>77</v>
      </c>
      <c r="I22" s="36" t="s">
        <v>51</v>
      </c>
      <c r="J22" s="36">
        <v>350</v>
      </c>
      <c r="K22" s="40">
        <v>51000</v>
      </c>
      <c r="L22" s="55">
        <f t="shared" si="0"/>
        <v>17850000</v>
      </c>
    </row>
    <row r="23" spans="1:132" s="22" customFormat="1" ht="43.2">
      <c r="A23" s="45">
        <v>17</v>
      </c>
      <c r="B23" s="36" t="s">
        <v>29</v>
      </c>
      <c r="C23" s="45" t="s">
        <v>102</v>
      </c>
      <c r="D23" s="36" t="s">
        <v>50</v>
      </c>
      <c r="E23" s="36" t="s">
        <v>52</v>
      </c>
      <c r="F23" s="65">
        <v>251100103698787</v>
      </c>
      <c r="G23" s="53" t="s">
        <v>103</v>
      </c>
      <c r="H23" s="66" t="s">
        <v>104</v>
      </c>
      <c r="I23" s="36" t="s">
        <v>69</v>
      </c>
      <c r="J23" s="36">
        <v>1</v>
      </c>
      <c r="K23" s="40">
        <v>75440500</v>
      </c>
      <c r="L23" s="55">
        <f>K23*J23</f>
        <v>75440500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</row>
    <row r="24" spans="1:132" s="25" customFormat="1" ht="27.6">
      <c r="A24" s="36">
        <v>18</v>
      </c>
      <c r="B24" s="36" t="s">
        <v>29</v>
      </c>
      <c r="C24" s="36" t="s">
        <v>75</v>
      </c>
      <c r="D24" s="36" t="s">
        <v>50</v>
      </c>
      <c r="E24" s="36" t="s">
        <v>74</v>
      </c>
      <c r="F24" s="67">
        <v>251110083461994</v>
      </c>
      <c r="G24" s="68" t="s">
        <v>105</v>
      </c>
      <c r="H24" s="39">
        <v>304815209</v>
      </c>
      <c r="I24" s="36" t="s">
        <v>51</v>
      </c>
      <c r="J24" s="36">
        <v>50</v>
      </c>
      <c r="K24" s="40">
        <v>42500</v>
      </c>
      <c r="L24" s="55">
        <f>K24*J24</f>
        <v>2125000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</row>
    <row r="25" spans="1:132" s="25" customFormat="1" ht="41.4">
      <c r="A25" s="45">
        <v>19</v>
      </c>
      <c r="B25" s="36" t="s">
        <v>29</v>
      </c>
      <c r="C25" s="36" t="s">
        <v>79</v>
      </c>
      <c r="D25" s="36" t="s">
        <v>50</v>
      </c>
      <c r="E25" s="36" t="s">
        <v>52</v>
      </c>
      <c r="F25" s="65">
        <v>251100103713123</v>
      </c>
      <c r="G25" s="38" t="s">
        <v>106</v>
      </c>
      <c r="H25" s="39">
        <v>204118319</v>
      </c>
      <c r="I25" s="36" t="s">
        <v>69</v>
      </c>
      <c r="J25" s="36">
        <v>12</v>
      </c>
      <c r="K25" s="40">
        <v>600000</v>
      </c>
      <c r="L25" s="55">
        <f>K25*J25</f>
        <v>7200000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</row>
    <row r="26" spans="1:132" s="25" customFormat="1" ht="41.4">
      <c r="A26" s="36">
        <v>20</v>
      </c>
      <c r="B26" s="36" t="s">
        <v>29</v>
      </c>
      <c r="C26" s="36" t="s">
        <v>107</v>
      </c>
      <c r="D26" s="36" t="s">
        <v>50</v>
      </c>
      <c r="E26" s="36" t="s">
        <v>74</v>
      </c>
      <c r="F26" s="67">
        <v>25311008004368</v>
      </c>
      <c r="G26" s="38" t="s">
        <v>101</v>
      </c>
      <c r="H26" s="39" t="s">
        <v>77</v>
      </c>
      <c r="I26" s="36" t="s">
        <v>51</v>
      </c>
      <c r="J26" s="36">
        <v>5000</v>
      </c>
      <c r="K26" s="40">
        <v>48600</v>
      </c>
      <c r="L26" s="55">
        <f>K26*J26</f>
        <v>243000000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</row>
    <row r="27" spans="1:132" s="25" customFormat="1">
      <c r="A27" s="146">
        <v>21</v>
      </c>
      <c r="B27" s="146" t="s">
        <v>29</v>
      </c>
      <c r="C27" s="146" t="s">
        <v>63</v>
      </c>
      <c r="D27" s="146" t="s">
        <v>50</v>
      </c>
      <c r="E27" s="146" t="s">
        <v>52</v>
      </c>
      <c r="F27" s="163">
        <v>251100103852349</v>
      </c>
      <c r="G27" s="157" t="s">
        <v>92</v>
      </c>
      <c r="H27" s="159">
        <v>306612737</v>
      </c>
      <c r="I27" s="146" t="s">
        <v>51</v>
      </c>
      <c r="J27" s="36">
        <v>1100</v>
      </c>
      <c r="K27" s="40">
        <v>121800</v>
      </c>
      <c r="L27" s="55">
        <f>K27*J27</f>
        <v>133980000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</row>
    <row r="28" spans="1:132" s="25" customFormat="1">
      <c r="A28" s="147"/>
      <c r="B28" s="147"/>
      <c r="C28" s="147"/>
      <c r="D28" s="147"/>
      <c r="E28" s="147"/>
      <c r="F28" s="164"/>
      <c r="G28" s="158"/>
      <c r="H28" s="160"/>
      <c r="I28" s="147"/>
      <c r="J28" s="36">
        <v>1100</v>
      </c>
      <c r="K28" s="40">
        <v>101500</v>
      </c>
      <c r="L28" s="55">
        <f>+K28*J28</f>
        <v>111650000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</row>
    <row r="29" spans="1:132" s="25" customFormat="1" ht="41.4">
      <c r="A29" s="36">
        <v>22</v>
      </c>
      <c r="B29" s="36" t="s">
        <v>29</v>
      </c>
      <c r="C29" s="42" t="s">
        <v>108</v>
      </c>
      <c r="D29" s="36" t="s">
        <v>50</v>
      </c>
      <c r="E29" s="36" t="s">
        <v>52</v>
      </c>
      <c r="F29" s="67">
        <v>251100103730497</v>
      </c>
      <c r="G29" s="38" t="s">
        <v>109</v>
      </c>
      <c r="H29" s="39">
        <v>201991922</v>
      </c>
      <c r="I29" s="36" t="s">
        <v>69</v>
      </c>
      <c r="J29" s="36">
        <v>1</v>
      </c>
      <c r="K29" s="40">
        <v>450000</v>
      </c>
      <c r="L29" s="55">
        <f>+K29*J29</f>
        <v>450000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</row>
    <row r="30" spans="1:132" s="25" customFormat="1" ht="27.6">
      <c r="A30" s="36">
        <v>23</v>
      </c>
      <c r="B30" s="36" t="s">
        <v>29</v>
      </c>
      <c r="C30" s="36" t="s">
        <v>78</v>
      </c>
      <c r="D30" s="36" t="s">
        <v>50</v>
      </c>
      <c r="E30" s="36" t="s">
        <v>49</v>
      </c>
      <c r="F30" s="67">
        <v>251100453781339</v>
      </c>
      <c r="G30" s="53" t="s">
        <v>110</v>
      </c>
      <c r="H30" s="69">
        <v>32508530020013</v>
      </c>
      <c r="I30" s="36" t="s">
        <v>69</v>
      </c>
      <c r="J30" s="36">
        <v>1</v>
      </c>
      <c r="K30" s="40">
        <v>3061800</v>
      </c>
      <c r="L30" s="55">
        <f>K30*J30</f>
        <v>3061800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</row>
    <row r="31" spans="1:132" ht="27.6">
      <c r="A31" s="36">
        <v>24</v>
      </c>
      <c r="B31" s="36" t="s">
        <v>29</v>
      </c>
      <c r="C31" s="36" t="s">
        <v>111</v>
      </c>
      <c r="D31" s="36" t="s">
        <v>50</v>
      </c>
      <c r="E31" s="36" t="s">
        <v>49</v>
      </c>
      <c r="F31" s="70">
        <v>251100243822322</v>
      </c>
      <c r="G31" s="71" t="s">
        <v>112</v>
      </c>
      <c r="H31" s="39">
        <v>201440547</v>
      </c>
      <c r="I31" s="36" t="s">
        <v>69</v>
      </c>
      <c r="J31" s="36">
        <v>12</v>
      </c>
      <c r="K31" s="40">
        <v>40296</v>
      </c>
      <c r="L31" s="55">
        <f>K31*J31</f>
        <v>483552</v>
      </c>
    </row>
    <row r="32" spans="1:132" ht="39.75" customHeight="1">
      <c r="A32" s="36">
        <v>25</v>
      </c>
      <c r="B32" s="36" t="s">
        <v>29</v>
      </c>
      <c r="C32" s="36" t="s">
        <v>113</v>
      </c>
      <c r="D32" s="36" t="s">
        <v>50</v>
      </c>
      <c r="E32" s="36" t="s">
        <v>52</v>
      </c>
      <c r="F32" s="67">
        <v>251100103844566</v>
      </c>
      <c r="G32" s="53" t="s">
        <v>114</v>
      </c>
      <c r="H32" s="39">
        <v>305109680</v>
      </c>
      <c r="I32" s="36" t="s">
        <v>51</v>
      </c>
      <c r="J32" s="36">
        <v>12</v>
      </c>
      <c r="K32" s="40">
        <v>1070400</v>
      </c>
      <c r="L32" s="55">
        <f>K32*J32</f>
        <v>12844800</v>
      </c>
    </row>
    <row r="33" spans="1:14" ht="27.6">
      <c r="A33" s="45">
        <v>26</v>
      </c>
      <c r="B33" s="36" t="s">
        <v>29</v>
      </c>
      <c r="C33" s="42" t="s">
        <v>76</v>
      </c>
      <c r="D33" s="36" t="s">
        <v>50</v>
      </c>
      <c r="E33" s="36" t="s">
        <v>74</v>
      </c>
      <c r="F33" s="65">
        <v>25311008019793</v>
      </c>
      <c r="G33" s="71" t="s">
        <v>115</v>
      </c>
      <c r="H33" s="39">
        <v>304761055</v>
      </c>
      <c r="I33" s="36" t="s">
        <v>51</v>
      </c>
      <c r="J33" s="36">
        <v>600</v>
      </c>
      <c r="K33" s="40">
        <v>119000</v>
      </c>
      <c r="L33" s="55">
        <f>K33*J33</f>
        <v>71400000</v>
      </c>
      <c r="N33" s="25"/>
    </row>
    <row r="34" spans="1:14" ht="27.6">
      <c r="A34" s="36">
        <v>27</v>
      </c>
      <c r="B34" s="36" t="s">
        <v>29</v>
      </c>
      <c r="C34" s="36" t="s">
        <v>81</v>
      </c>
      <c r="D34" s="36" t="s">
        <v>50</v>
      </c>
      <c r="E34" s="36" t="s">
        <v>74</v>
      </c>
      <c r="F34" s="36" t="s">
        <v>82</v>
      </c>
      <c r="G34" s="68" t="s">
        <v>83</v>
      </c>
      <c r="H34" s="72">
        <v>307442330</v>
      </c>
      <c r="I34" s="36" t="s">
        <v>69</v>
      </c>
      <c r="J34" s="36">
        <v>1</v>
      </c>
      <c r="K34" s="40">
        <v>800000</v>
      </c>
      <c r="L34" s="55">
        <v>800000</v>
      </c>
    </row>
    <row r="35" spans="1:14" ht="41.4">
      <c r="A35" s="36">
        <v>28</v>
      </c>
      <c r="B35" s="36" t="s">
        <v>29</v>
      </c>
      <c r="C35" s="36" t="s">
        <v>107</v>
      </c>
      <c r="D35" s="36" t="s">
        <v>50</v>
      </c>
      <c r="E35" s="36" t="s">
        <v>74</v>
      </c>
      <c r="F35" s="63">
        <v>25311008031719</v>
      </c>
      <c r="G35" s="38" t="s">
        <v>101</v>
      </c>
      <c r="H35" s="39" t="s">
        <v>77</v>
      </c>
      <c r="I35" s="36" t="s">
        <v>51</v>
      </c>
      <c r="J35" s="36">
        <v>2000</v>
      </c>
      <c r="K35" s="40">
        <v>48600</v>
      </c>
      <c r="L35" s="55">
        <f>K35*J35</f>
        <v>97200000</v>
      </c>
    </row>
    <row r="36" spans="1:14" ht="27.6">
      <c r="A36" s="18">
        <v>29</v>
      </c>
      <c r="B36" s="18" t="s">
        <v>34</v>
      </c>
      <c r="C36" s="33" t="s">
        <v>76</v>
      </c>
      <c r="D36" s="18" t="s">
        <v>50</v>
      </c>
      <c r="E36" s="18" t="s">
        <v>74</v>
      </c>
      <c r="F36" s="75">
        <v>25311008036470</v>
      </c>
      <c r="G36" s="76" t="s">
        <v>115</v>
      </c>
      <c r="H36" s="77">
        <v>304761055</v>
      </c>
      <c r="I36" s="18" t="s">
        <v>51</v>
      </c>
      <c r="J36" s="18">
        <v>500</v>
      </c>
      <c r="K36" s="78">
        <v>120000</v>
      </c>
      <c r="L36" s="79">
        <f>J36*K36</f>
        <v>60000000</v>
      </c>
    </row>
    <row r="37" spans="1:14">
      <c r="A37" s="18">
        <v>30</v>
      </c>
      <c r="B37" s="18" t="s">
        <v>34</v>
      </c>
      <c r="C37" s="18" t="s">
        <v>72</v>
      </c>
      <c r="D37" s="18" t="s">
        <v>48</v>
      </c>
      <c r="E37" s="80" t="s">
        <v>116</v>
      </c>
      <c r="F37" s="81">
        <v>251101103975505</v>
      </c>
      <c r="G37" s="82" t="s">
        <v>73</v>
      </c>
      <c r="H37" s="77" t="s">
        <v>71</v>
      </c>
      <c r="I37" s="18" t="s">
        <v>69</v>
      </c>
      <c r="J37" s="18">
        <v>9</v>
      </c>
      <c r="K37" s="78">
        <v>2261088</v>
      </c>
      <c r="L37" s="79">
        <f t="shared" ref="L37:L68" si="1">J37*K37</f>
        <v>20349792</v>
      </c>
    </row>
    <row r="38" spans="1:14" ht="27.6">
      <c r="A38" s="18">
        <v>31</v>
      </c>
      <c r="B38" s="18" t="s">
        <v>34</v>
      </c>
      <c r="C38" s="18" t="s">
        <v>117</v>
      </c>
      <c r="D38" s="18" t="s">
        <v>50</v>
      </c>
      <c r="E38" s="80" t="s">
        <v>94</v>
      </c>
      <c r="F38" s="83">
        <v>251101123991481</v>
      </c>
      <c r="G38" s="76" t="s">
        <v>112</v>
      </c>
      <c r="H38" s="84">
        <v>201440547</v>
      </c>
      <c r="I38" s="18" t="s">
        <v>69</v>
      </c>
      <c r="J38" s="18">
        <v>1</v>
      </c>
      <c r="K38" s="78">
        <v>500000</v>
      </c>
      <c r="L38" s="79">
        <f t="shared" si="1"/>
        <v>500000</v>
      </c>
    </row>
    <row r="39" spans="1:14" ht="36.75" customHeight="1">
      <c r="A39" s="18">
        <v>32</v>
      </c>
      <c r="B39" s="18" t="s">
        <v>34</v>
      </c>
      <c r="C39" s="18" t="s">
        <v>61</v>
      </c>
      <c r="D39" s="18" t="s">
        <v>50</v>
      </c>
      <c r="E39" s="18" t="s">
        <v>49</v>
      </c>
      <c r="F39" s="85">
        <v>251100453994023</v>
      </c>
      <c r="G39" s="86" t="s">
        <v>118</v>
      </c>
      <c r="H39" s="83">
        <v>32102850040029</v>
      </c>
      <c r="I39" s="18" t="s">
        <v>69</v>
      </c>
      <c r="J39" s="18">
        <v>1</v>
      </c>
      <c r="K39" s="78">
        <v>10920000</v>
      </c>
      <c r="L39" s="87">
        <f t="shared" si="1"/>
        <v>10920000</v>
      </c>
    </row>
    <row r="40" spans="1:14" ht="27.6">
      <c r="A40" s="18">
        <v>33</v>
      </c>
      <c r="B40" s="18" t="s">
        <v>34</v>
      </c>
      <c r="C40" s="18" t="s">
        <v>119</v>
      </c>
      <c r="D40" s="18" t="s">
        <v>48</v>
      </c>
      <c r="E40" s="18" t="s">
        <v>74</v>
      </c>
      <c r="F40" s="83">
        <v>251110083737473</v>
      </c>
      <c r="G40" s="88" t="s">
        <v>120</v>
      </c>
      <c r="H40" s="89">
        <v>42703650190036</v>
      </c>
      <c r="I40" s="18" t="s">
        <v>69</v>
      </c>
      <c r="J40" s="90">
        <v>1</v>
      </c>
      <c r="K40" s="91">
        <v>645000</v>
      </c>
      <c r="L40" s="79">
        <f t="shared" si="1"/>
        <v>645000</v>
      </c>
    </row>
    <row r="41" spans="1:14" ht="41.4">
      <c r="A41" s="18">
        <v>34</v>
      </c>
      <c r="B41" s="18" t="s">
        <v>34</v>
      </c>
      <c r="C41" s="18" t="s">
        <v>121</v>
      </c>
      <c r="D41" s="18" t="s">
        <v>50</v>
      </c>
      <c r="E41" s="18" t="s">
        <v>49</v>
      </c>
      <c r="F41" s="33" t="s">
        <v>82</v>
      </c>
      <c r="G41" s="92" t="s">
        <v>122</v>
      </c>
      <c r="H41" s="93" t="s">
        <v>123</v>
      </c>
      <c r="I41" s="18" t="s">
        <v>69</v>
      </c>
      <c r="J41" s="18">
        <v>1</v>
      </c>
      <c r="K41" s="91">
        <v>112500</v>
      </c>
      <c r="L41" s="79">
        <f t="shared" si="1"/>
        <v>112500</v>
      </c>
    </row>
    <row r="42" spans="1:14" ht="47.25" customHeight="1">
      <c r="A42" s="18">
        <v>35</v>
      </c>
      <c r="B42" s="18" t="s">
        <v>34</v>
      </c>
      <c r="C42" s="18" t="s">
        <v>119</v>
      </c>
      <c r="D42" s="18" t="s">
        <v>48</v>
      </c>
      <c r="E42" s="94" t="s">
        <v>74</v>
      </c>
      <c r="F42" s="89">
        <v>251110083754096</v>
      </c>
      <c r="G42" s="95" t="s">
        <v>120</v>
      </c>
      <c r="H42" s="96">
        <v>42703650190036</v>
      </c>
      <c r="I42" s="18" t="s">
        <v>69</v>
      </c>
      <c r="J42" s="18">
        <v>1</v>
      </c>
      <c r="K42" s="78">
        <v>715000</v>
      </c>
      <c r="L42" s="79">
        <f t="shared" si="1"/>
        <v>715000</v>
      </c>
    </row>
    <row r="43" spans="1:14">
      <c r="A43" s="144">
        <v>36</v>
      </c>
      <c r="B43" s="144" t="s">
        <v>34</v>
      </c>
      <c r="C43" s="144" t="s">
        <v>63</v>
      </c>
      <c r="D43" s="144" t="s">
        <v>50</v>
      </c>
      <c r="E43" s="144" t="s">
        <v>52</v>
      </c>
      <c r="F43" s="149">
        <v>251100864028097</v>
      </c>
      <c r="G43" s="151" t="s">
        <v>92</v>
      </c>
      <c r="H43" s="153">
        <v>306612737</v>
      </c>
      <c r="I43" s="144" t="s">
        <v>51</v>
      </c>
      <c r="J43" s="18">
        <v>1800</v>
      </c>
      <c r="K43" s="78">
        <v>121800</v>
      </c>
      <c r="L43" s="87">
        <f t="shared" si="1"/>
        <v>219240000</v>
      </c>
    </row>
    <row r="44" spans="1:14">
      <c r="A44" s="148"/>
      <c r="B44" s="148"/>
      <c r="C44" s="148"/>
      <c r="D44" s="148"/>
      <c r="E44" s="148"/>
      <c r="F44" s="150"/>
      <c r="G44" s="152"/>
      <c r="H44" s="154"/>
      <c r="I44" s="148"/>
      <c r="J44" s="18">
        <v>1700</v>
      </c>
      <c r="K44" s="78">
        <v>101500</v>
      </c>
      <c r="L44" s="87">
        <f t="shared" si="1"/>
        <v>172550000</v>
      </c>
    </row>
    <row r="45" spans="1:14" ht="27.6">
      <c r="A45" s="18">
        <v>37</v>
      </c>
      <c r="B45" s="18" t="s">
        <v>34</v>
      </c>
      <c r="C45" s="33" t="s">
        <v>76</v>
      </c>
      <c r="D45" s="18" t="s">
        <v>50</v>
      </c>
      <c r="E45" s="18" t="s">
        <v>74</v>
      </c>
      <c r="F45" s="97">
        <v>25110012425325</v>
      </c>
      <c r="G45" s="76" t="s">
        <v>115</v>
      </c>
      <c r="H45" s="77">
        <v>304761055</v>
      </c>
      <c r="I45" s="18" t="s">
        <v>51</v>
      </c>
      <c r="J45" s="18">
        <v>8000</v>
      </c>
      <c r="K45" s="78">
        <v>115000</v>
      </c>
      <c r="L45" s="87">
        <f t="shared" si="1"/>
        <v>920000000</v>
      </c>
    </row>
    <row r="46" spans="1:14" ht="41.4">
      <c r="A46" s="18">
        <v>38</v>
      </c>
      <c r="B46" s="18" t="s">
        <v>34</v>
      </c>
      <c r="C46" s="18" t="s">
        <v>107</v>
      </c>
      <c r="D46" s="18" t="s">
        <v>50</v>
      </c>
      <c r="E46" s="18" t="s">
        <v>74</v>
      </c>
      <c r="F46" s="97">
        <v>25110012428342</v>
      </c>
      <c r="G46" s="82" t="s">
        <v>101</v>
      </c>
      <c r="H46" s="77" t="s">
        <v>77</v>
      </c>
      <c r="I46" s="18" t="s">
        <v>51</v>
      </c>
      <c r="J46" s="18">
        <v>12000</v>
      </c>
      <c r="K46" s="78">
        <v>47000</v>
      </c>
      <c r="L46" s="87">
        <f t="shared" si="1"/>
        <v>564000000</v>
      </c>
    </row>
    <row r="47" spans="1:14" ht="27.6">
      <c r="A47" s="18">
        <v>39</v>
      </c>
      <c r="B47" s="18" t="s">
        <v>34</v>
      </c>
      <c r="C47" s="98" t="s">
        <v>124</v>
      </c>
      <c r="D47" s="18" t="s">
        <v>50</v>
      </c>
      <c r="E47" s="18" t="s">
        <v>74</v>
      </c>
      <c r="F47" s="97">
        <v>251111143837081</v>
      </c>
      <c r="G47" s="98" t="s">
        <v>125</v>
      </c>
      <c r="H47" s="18">
        <v>306215874</v>
      </c>
      <c r="I47" s="18" t="s">
        <v>69</v>
      </c>
      <c r="J47" s="18">
        <v>3</v>
      </c>
      <c r="K47" s="78">
        <v>427978</v>
      </c>
      <c r="L47" s="87">
        <f t="shared" si="1"/>
        <v>1283934</v>
      </c>
    </row>
    <row r="48" spans="1:14" ht="27.6">
      <c r="A48" s="18">
        <v>40</v>
      </c>
      <c r="B48" s="18" t="s">
        <v>34</v>
      </c>
      <c r="C48" s="18" t="s">
        <v>126</v>
      </c>
      <c r="D48" s="18" t="s">
        <v>50</v>
      </c>
      <c r="E48" s="18" t="s">
        <v>74</v>
      </c>
      <c r="F48" s="97">
        <v>251110083855320</v>
      </c>
      <c r="G48" s="88" t="s">
        <v>127</v>
      </c>
      <c r="H48" s="18">
        <v>311194204</v>
      </c>
      <c r="I48" s="18" t="s">
        <v>128</v>
      </c>
      <c r="J48" s="18">
        <v>226</v>
      </c>
      <c r="K48" s="78">
        <v>11489</v>
      </c>
      <c r="L48" s="87">
        <f t="shared" si="1"/>
        <v>2596514</v>
      </c>
    </row>
    <row r="49" spans="1:12" ht="27.6">
      <c r="A49" s="18">
        <v>41</v>
      </c>
      <c r="B49" s="18" t="s">
        <v>34</v>
      </c>
      <c r="C49" s="18" t="s">
        <v>119</v>
      </c>
      <c r="D49" s="18" t="s">
        <v>48</v>
      </c>
      <c r="E49" s="18" t="s">
        <v>74</v>
      </c>
      <c r="F49" s="97">
        <v>251110083858537</v>
      </c>
      <c r="G49" s="95" t="s">
        <v>120</v>
      </c>
      <c r="H49" s="96">
        <v>42703650190036</v>
      </c>
      <c r="I49" s="18" t="s">
        <v>69</v>
      </c>
      <c r="J49" s="18">
        <v>1</v>
      </c>
      <c r="K49" s="78">
        <v>675000</v>
      </c>
      <c r="L49" s="87">
        <f t="shared" si="1"/>
        <v>675000</v>
      </c>
    </row>
    <row r="50" spans="1:12" ht="27.6">
      <c r="A50" s="18">
        <v>42</v>
      </c>
      <c r="B50" s="18" t="s">
        <v>34</v>
      </c>
      <c r="C50" s="18" t="s">
        <v>75</v>
      </c>
      <c r="D50" s="18" t="s">
        <v>50</v>
      </c>
      <c r="E50" s="18" t="s">
        <v>74</v>
      </c>
      <c r="F50" s="97">
        <v>251110083870366</v>
      </c>
      <c r="G50" s="18" t="s">
        <v>129</v>
      </c>
      <c r="H50" s="18">
        <v>309528015</v>
      </c>
      <c r="I50" s="18" t="s">
        <v>51</v>
      </c>
      <c r="J50" s="18">
        <v>50</v>
      </c>
      <c r="K50" s="78">
        <v>39400</v>
      </c>
      <c r="L50" s="87">
        <f t="shared" si="1"/>
        <v>1970000</v>
      </c>
    </row>
    <row r="51" spans="1:12" s="103" customFormat="1" ht="30.75" customHeight="1">
      <c r="A51" s="99">
        <v>43</v>
      </c>
      <c r="B51" s="99" t="s">
        <v>35</v>
      </c>
      <c r="C51" s="99" t="s">
        <v>130</v>
      </c>
      <c r="D51" s="99" t="s">
        <v>50</v>
      </c>
      <c r="E51" s="99" t="s">
        <v>74</v>
      </c>
      <c r="F51" s="100">
        <v>251110084005146</v>
      </c>
      <c r="G51" s="88" t="s">
        <v>131</v>
      </c>
      <c r="H51" s="101">
        <v>302642845</v>
      </c>
      <c r="I51" s="99" t="s">
        <v>51</v>
      </c>
      <c r="J51" s="99">
        <v>4</v>
      </c>
      <c r="K51" s="102">
        <v>1100800.01</v>
      </c>
      <c r="L51" s="99">
        <f t="shared" si="1"/>
        <v>4403200.04</v>
      </c>
    </row>
    <row r="52" spans="1:12" s="103" customFormat="1" ht="33.75" customHeight="1">
      <c r="A52" s="99">
        <v>44</v>
      </c>
      <c r="B52" s="99" t="s">
        <v>35</v>
      </c>
      <c r="C52" s="99" t="s">
        <v>61</v>
      </c>
      <c r="D52" s="99" t="s">
        <v>50</v>
      </c>
      <c r="E52" s="99" t="s">
        <v>49</v>
      </c>
      <c r="F52" s="104">
        <v>251100454171869</v>
      </c>
      <c r="G52" s="88" t="s">
        <v>132</v>
      </c>
      <c r="H52" s="105">
        <v>303812119</v>
      </c>
      <c r="I52" s="99" t="s">
        <v>69</v>
      </c>
      <c r="J52" s="99">
        <v>1</v>
      </c>
      <c r="K52" s="102">
        <v>10661000</v>
      </c>
      <c r="L52" s="99">
        <f t="shared" si="1"/>
        <v>10661000</v>
      </c>
    </row>
    <row r="53" spans="1:12" s="103" customFormat="1" ht="24" customHeight="1">
      <c r="A53" s="141">
        <v>45</v>
      </c>
      <c r="B53" s="141" t="s">
        <v>35</v>
      </c>
      <c r="C53" s="141" t="s">
        <v>63</v>
      </c>
      <c r="D53" s="141" t="s">
        <v>50</v>
      </c>
      <c r="E53" s="141" t="s">
        <v>52</v>
      </c>
      <c r="F53" s="135">
        <v>251100864171811</v>
      </c>
      <c r="G53" s="137" t="s">
        <v>92</v>
      </c>
      <c r="H53" s="139">
        <v>306612737</v>
      </c>
      <c r="I53" s="141" t="s">
        <v>51</v>
      </c>
      <c r="J53" s="99">
        <v>2600</v>
      </c>
      <c r="K53" s="102">
        <v>121800</v>
      </c>
      <c r="L53" s="99">
        <f t="shared" si="1"/>
        <v>316680000</v>
      </c>
    </row>
    <row r="54" spans="1:12" s="103" customFormat="1">
      <c r="A54" s="142"/>
      <c r="B54" s="142"/>
      <c r="C54" s="142"/>
      <c r="D54" s="142"/>
      <c r="E54" s="142"/>
      <c r="F54" s="136"/>
      <c r="G54" s="138"/>
      <c r="H54" s="140"/>
      <c r="I54" s="142"/>
      <c r="J54" s="99">
        <v>2500</v>
      </c>
      <c r="K54" s="102">
        <v>101500</v>
      </c>
      <c r="L54" s="99">
        <f t="shared" si="1"/>
        <v>253750000</v>
      </c>
    </row>
    <row r="55" spans="1:12" s="103" customFormat="1">
      <c r="A55" s="141">
        <v>46</v>
      </c>
      <c r="B55" s="141" t="s">
        <v>35</v>
      </c>
      <c r="C55" s="144" t="s">
        <v>133</v>
      </c>
      <c r="D55" s="141" t="s">
        <v>48</v>
      </c>
      <c r="E55" s="141" t="s">
        <v>49</v>
      </c>
      <c r="F55" s="135">
        <v>251100344186654</v>
      </c>
      <c r="G55" s="144" t="s">
        <v>134</v>
      </c>
      <c r="H55" s="141">
        <v>200555317</v>
      </c>
      <c r="I55" s="141" t="s">
        <v>69</v>
      </c>
      <c r="J55" s="99">
        <v>1</v>
      </c>
      <c r="K55" s="102">
        <v>18000000</v>
      </c>
      <c r="L55" s="99">
        <f t="shared" si="1"/>
        <v>18000000</v>
      </c>
    </row>
    <row r="56" spans="1:12" s="103" customFormat="1">
      <c r="A56" s="145"/>
      <c r="B56" s="145"/>
      <c r="C56" s="145"/>
      <c r="D56" s="145"/>
      <c r="E56" s="145"/>
      <c r="F56" s="143"/>
      <c r="G56" s="145"/>
      <c r="H56" s="145"/>
      <c r="I56" s="145"/>
      <c r="J56" s="99">
        <v>1</v>
      </c>
      <c r="K56" s="102">
        <v>19760000</v>
      </c>
      <c r="L56" s="99">
        <f t="shared" si="1"/>
        <v>19760000</v>
      </c>
    </row>
    <row r="57" spans="1:12" s="103" customFormat="1">
      <c r="A57" s="145"/>
      <c r="B57" s="145"/>
      <c r="C57" s="145"/>
      <c r="D57" s="145"/>
      <c r="E57" s="145"/>
      <c r="F57" s="143"/>
      <c r="G57" s="145"/>
      <c r="H57" s="145"/>
      <c r="I57" s="145"/>
      <c r="J57" s="99">
        <v>1</v>
      </c>
      <c r="K57" s="102">
        <v>1803000</v>
      </c>
      <c r="L57" s="99">
        <f t="shared" si="1"/>
        <v>1803000</v>
      </c>
    </row>
    <row r="58" spans="1:12" s="103" customFormat="1">
      <c r="A58" s="142"/>
      <c r="B58" s="142"/>
      <c r="C58" s="142"/>
      <c r="D58" s="142"/>
      <c r="E58" s="142"/>
      <c r="F58" s="136"/>
      <c r="G58" s="142"/>
      <c r="H58" s="142"/>
      <c r="I58" s="142"/>
      <c r="J58" s="99">
        <v>1</v>
      </c>
      <c r="K58" s="102">
        <v>600000</v>
      </c>
      <c r="L58" s="99">
        <f t="shared" si="1"/>
        <v>600000</v>
      </c>
    </row>
    <row r="59" spans="1:12" s="103" customFormat="1" ht="30.75" customHeight="1">
      <c r="A59" s="99">
        <v>47</v>
      </c>
      <c r="B59" s="99" t="s">
        <v>35</v>
      </c>
      <c r="C59" s="18" t="s">
        <v>93</v>
      </c>
      <c r="D59" s="99" t="s">
        <v>50</v>
      </c>
      <c r="E59" s="99" t="s">
        <v>74</v>
      </c>
      <c r="F59" s="106">
        <v>251110084061463</v>
      </c>
      <c r="G59" s="18" t="s">
        <v>135</v>
      </c>
      <c r="H59" s="99">
        <v>310071604</v>
      </c>
      <c r="I59" s="99" t="s">
        <v>69</v>
      </c>
      <c r="J59" s="99">
        <v>4</v>
      </c>
      <c r="K59" s="102">
        <v>440000</v>
      </c>
      <c r="L59" s="99">
        <f t="shared" si="1"/>
        <v>1760000</v>
      </c>
    </row>
    <row r="60" spans="1:12" s="103" customFormat="1" ht="51.75" customHeight="1">
      <c r="A60" s="99">
        <v>48</v>
      </c>
      <c r="B60" s="99" t="s">
        <v>35</v>
      </c>
      <c r="C60" s="99" t="s">
        <v>136</v>
      </c>
      <c r="D60" s="99" t="s">
        <v>50</v>
      </c>
      <c r="E60" s="99" t="s">
        <v>52</v>
      </c>
      <c r="F60" s="106">
        <v>251100864229435</v>
      </c>
      <c r="G60" s="18" t="s">
        <v>137</v>
      </c>
      <c r="H60" s="99">
        <v>200898586</v>
      </c>
      <c r="I60" s="99" t="s">
        <v>69</v>
      </c>
      <c r="J60" s="99">
        <v>1</v>
      </c>
      <c r="K60" s="102">
        <v>740925</v>
      </c>
      <c r="L60" s="99">
        <f t="shared" si="1"/>
        <v>740925</v>
      </c>
    </row>
    <row r="61" spans="1:12" s="103" customFormat="1" ht="33.75" customHeight="1">
      <c r="A61" s="99">
        <v>49</v>
      </c>
      <c r="B61" s="99" t="s">
        <v>35</v>
      </c>
      <c r="C61" s="18" t="s">
        <v>138</v>
      </c>
      <c r="D61" s="99" t="s">
        <v>50</v>
      </c>
      <c r="E61" s="99" t="s">
        <v>74</v>
      </c>
      <c r="F61" s="106">
        <v>251110084130557</v>
      </c>
      <c r="G61" s="18" t="s">
        <v>139</v>
      </c>
      <c r="H61" s="106">
        <v>50810056540107</v>
      </c>
      <c r="I61" s="99" t="s">
        <v>69</v>
      </c>
      <c r="J61" s="99">
        <v>1</v>
      </c>
      <c r="K61" s="102">
        <v>825000</v>
      </c>
      <c r="L61" s="99">
        <f t="shared" si="1"/>
        <v>825000</v>
      </c>
    </row>
    <row r="62" spans="1:12" s="103" customFormat="1" ht="28.5" customHeight="1">
      <c r="A62" s="99">
        <v>50</v>
      </c>
      <c r="B62" s="99" t="s">
        <v>35</v>
      </c>
      <c r="C62" s="99" t="s">
        <v>61</v>
      </c>
      <c r="D62" s="99" t="s">
        <v>50</v>
      </c>
      <c r="E62" s="99" t="s">
        <v>49</v>
      </c>
      <c r="F62" s="106">
        <v>251100454239958</v>
      </c>
      <c r="G62" s="18" t="s">
        <v>140</v>
      </c>
      <c r="H62" s="107" t="s">
        <v>141</v>
      </c>
      <c r="I62" s="99" t="s">
        <v>69</v>
      </c>
      <c r="J62" s="99">
        <v>1</v>
      </c>
      <c r="K62" s="102">
        <v>12975000</v>
      </c>
      <c r="L62" s="99">
        <f t="shared" si="1"/>
        <v>12975000</v>
      </c>
    </row>
    <row r="63" spans="1:12" s="103" customFormat="1" ht="49.5" customHeight="1">
      <c r="A63" s="99">
        <v>51</v>
      </c>
      <c r="B63" s="99" t="s">
        <v>35</v>
      </c>
      <c r="C63" s="99" t="s">
        <v>142</v>
      </c>
      <c r="D63" s="99" t="s">
        <v>50</v>
      </c>
      <c r="E63" s="99" t="s">
        <v>74</v>
      </c>
      <c r="F63" s="18" t="s">
        <v>143</v>
      </c>
      <c r="G63" s="18" t="s">
        <v>144</v>
      </c>
      <c r="H63" s="99">
        <v>200933985</v>
      </c>
      <c r="I63" s="99" t="s">
        <v>69</v>
      </c>
      <c r="J63" s="99">
        <v>1</v>
      </c>
      <c r="K63" s="102">
        <v>2000000</v>
      </c>
      <c r="L63" s="99">
        <f t="shared" si="1"/>
        <v>2000000</v>
      </c>
    </row>
    <row r="64" spans="1:12" s="103" customFormat="1" ht="26.25" customHeight="1">
      <c r="A64" s="99">
        <v>52</v>
      </c>
      <c r="B64" s="99" t="s">
        <v>35</v>
      </c>
      <c r="C64" s="18" t="s">
        <v>145</v>
      </c>
      <c r="D64" s="99" t="s">
        <v>50</v>
      </c>
      <c r="E64" s="99" t="s">
        <v>74</v>
      </c>
      <c r="F64" s="18" t="s">
        <v>146</v>
      </c>
      <c r="G64" s="97" t="s">
        <v>147</v>
      </c>
      <c r="H64" s="99">
        <v>201941144</v>
      </c>
      <c r="I64" s="99" t="s">
        <v>69</v>
      </c>
      <c r="J64" s="99">
        <v>1</v>
      </c>
      <c r="K64" s="102">
        <v>137000</v>
      </c>
      <c r="L64" s="99">
        <f t="shared" si="1"/>
        <v>137000</v>
      </c>
    </row>
    <row r="65" spans="1:12" s="103" customFormat="1" ht="40.5" customHeight="1">
      <c r="A65" s="99">
        <v>53</v>
      </c>
      <c r="B65" s="99" t="s">
        <v>35</v>
      </c>
      <c r="C65" s="18" t="s">
        <v>145</v>
      </c>
      <c r="D65" s="99" t="s">
        <v>50</v>
      </c>
      <c r="E65" s="99" t="s">
        <v>74</v>
      </c>
      <c r="F65" s="106">
        <v>251110084175397</v>
      </c>
      <c r="G65" s="97" t="s">
        <v>147</v>
      </c>
      <c r="H65" s="99">
        <v>201941144</v>
      </c>
      <c r="I65" s="99" t="s">
        <v>69</v>
      </c>
      <c r="J65" s="99">
        <v>1</v>
      </c>
      <c r="K65" s="102">
        <v>138000</v>
      </c>
      <c r="L65" s="99">
        <f t="shared" si="1"/>
        <v>138000</v>
      </c>
    </row>
    <row r="66" spans="1:12" s="103" customFormat="1" ht="45.75" customHeight="1">
      <c r="A66" s="99">
        <v>54</v>
      </c>
      <c r="B66" s="99" t="s">
        <v>35</v>
      </c>
      <c r="C66" s="99" t="s">
        <v>142</v>
      </c>
      <c r="D66" s="99" t="s">
        <v>50</v>
      </c>
      <c r="E66" s="99" t="s">
        <v>74</v>
      </c>
      <c r="F66" s="18" t="s">
        <v>143</v>
      </c>
      <c r="G66" s="18" t="s">
        <v>144</v>
      </c>
      <c r="H66" s="99">
        <v>200933985</v>
      </c>
      <c r="I66" s="99" t="s">
        <v>69</v>
      </c>
      <c r="J66" s="99">
        <v>1</v>
      </c>
      <c r="K66" s="102">
        <v>3000000</v>
      </c>
      <c r="L66" s="99">
        <f t="shared" si="1"/>
        <v>3000000</v>
      </c>
    </row>
    <row r="67" spans="1:12" s="103" customFormat="1" ht="30" customHeight="1">
      <c r="A67" s="141">
        <v>55</v>
      </c>
      <c r="B67" s="141" t="s">
        <v>35</v>
      </c>
      <c r="C67" s="141" t="s">
        <v>63</v>
      </c>
      <c r="D67" s="141" t="s">
        <v>50</v>
      </c>
      <c r="E67" s="141" t="s">
        <v>52</v>
      </c>
      <c r="F67" s="135">
        <v>251190860068454</v>
      </c>
      <c r="G67" s="137" t="s">
        <v>92</v>
      </c>
      <c r="H67" s="139">
        <v>306612737</v>
      </c>
      <c r="I67" s="141" t="s">
        <v>51</v>
      </c>
      <c r="J67" s="99">
        <v>2300</v>
      </c>
      <c r="K67" s="102">
        <v>121800</v>
      </c>
      <c r="L67" s="99">
        <f t="shared" si="1"/>
        <v>280140000</v>
      </c>
    </row>
    <row r="68" spans="1:12" s="103" customFormat="1" ht="36" customHeight="1">
      <c r="A68" s="142"/>
      <c r="B68" s="142"/>
      <c r="C68" s="142"/>
      <c r="D68" s="142"/>
      <c r="E68" s="142"/>
      <c r="F68" s="136"/>
      <c r="G68" s="138"/>
      <c r="H68" s="140"/>
      <c r="I68" s="142"/>
      <c r="J68" s="99">
        <v>2300</v>
      </c>
      <c r="K68" s="102">
        <v>101500</v>
      </c>
      <c r="L68" s="99">
        <f t="shared" si="1"/>
        <v>233450000</v>
      </c>
    </row>
  </sheetData>
  <autoFilter ref="A5:EC35" xr:uid="{00000000-0009-0000-0000-000004000000}"/>
  <mergeCells count="74">
    <mergeCell ref="A43:A44"/>
    <mergeCell ref="B43:B44"/>
    <mergeCell ref="C43:C44"/>
    <mergeCell ref="C7:C8"/>
    <mergeCell ref="A27:A28"/>
    <mergeCell ref="B27:B28"/>
    <mergeCell ref="C27:C28"/>
    <mergeCell ref="A1:L1"/>
    <mergeCell ref="C3:C4"/>
    <mergeCell ref="D3:D4"/>
    <mergeCell ref="E3:E4"/>
    <mergeCell ref="F3:F4"/>
    <mergeCell ref="G3:H3"/>
    <mergeCell ref="A3:A4"/>
    <mergeCell ref="B3:B4"/>
    <mergeCell ref="I7:I8"/>
    <mergeCell ref="J7:J8"/>
    <mergeCell ref="K7:K8"/>
    <mergeCell ref="L7:L8"/>
    <mergeCell ref="A16:A17"/>
    <mergeCell ref="B16:B17"/>
    <mergeCell ref="C16:C17"/>
    <mergeCell ref="D16:D17"/>
    <mergeCell ref="E16:E17"/>
    <mergeCell ref="D7:D8"/>
    <mergeCell ref="E7:E8"/>
    <mergeCell ref="F7:F8"/>
    <mergeCell ref="G7:G8"/>
    <mergeCell ref="H7:H8"/>
    <mergeCell ref="A7:A8"/>
    <mergeCell ref="B7:B8"/>
    <mergeCell ref="H53:H54"/>
    <mergeCell ref="I53:I54"/>
    <mergeCell ref="F16:F17"/>
    <mergeCell ref="G16:G17"/>
    <mergeCell ref="H16:H17"/>
    <mergeCell ref="G19:G20"/>
    <mergeCell ref="F27:F28"/>
    <mergeCell ref="G27:G28"/>
    <mergeCell ref="H27:H28"/>
    <mergeCell ref="D27:D28"/>
    <mergeCell ref="E27:E28"/>
    <mergeCell ref="I27:I28"/>
    <mergeCell ref="I43:I44"/>
    <mergeCell ref="D43:D44"/>
    <mergeCell ref="E43:E44"/>
    <mergeCell ref="F43:F44"/>
    <mergeCell ref="G43:G44"/>
    <mergeCell ref="H43:H44"/>
    <mergeCell ref="F55:F58"/>
    <mergeCell ref="G55:G58"/>
    <mergeCell ref="H55:H58"/>
    <mergeCell ref="I55:I58"/>
    <mergeCell ref="A53:A54"/>
    <mergeCell ref="B53:B54"/>
    <mergeCell ref="C53:C54"/>
    <mergeCell ref="A55:A58"/>
    <mergeCell ref="B55:B58"/>
    <mergeCell ref="C55:C58"/>
    <mergeCell ref="D55:D58"/>
    <mergeCell ref="E55:E58"/>
    <mergeCell ref="D53:D54"/>
    <mergeCell ref="E53:E54"/>
    <mergeCell ref="F53:F54"/>
    <mergeCell ref="G53:G54"/>
    <mergeCell ref="F67:F68"/>
    <mergeCell ref="G67:G68"/>
    <mergeCell ref="H67:H68"/>
    <mergeCell ref="I67:I68"/>
    <mergeCell ref="A67:A68"/>
    <mergeCell ref="B67:B68"/>
    <mergeCell ref="C67:C68"/>
    <mergeCell ref="D67:D68"/>
    <mergeCell ref="E67:E68"/>
  </mergeCells>
  <pageMargins left="0.7" right="0.7" top="0.75" bottom="0.75" header="0.3" footer="0.3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8"/>
  <sheetViews>
    <sheetView workbookViewId="0">
      <selection sqref="A1:H1"/>
    </sheetView>
  </sheetViews>
  <sheetFormatPr defaultColWidth="9.109375" defaultRowHeight="15.6"/>
  <cols>
    <col min="1" max="2" width="9.109375" style="8"/>
    <col min="3" max="3" width="12.5546875" style="8" customWidth="1"/>
    <col min="4" max="4" width="16.33203125" style="8" customWidth="1"/>
    <col min="5" max="5" width="18.44140625" style="8" customWidth="1"/>
    <col min="6" max="6" width="20.6640625" style="8" customWidth="1"/>
    <col min="7" max="7" width="19.33203125" style="8" customWidth="1"/>
    <col min="8" max="8" width="22.88671875" style="8" customWidth="1"/>
    <col min="9" max="16384" width="9.109375" style="8"/>
  </cols>
  <sheetData>
    <row r="1" spans="1:8" ht="45.75" customHeight="1">
      <c r="A1" s="125" t="s">
        <v>154</v>
      </c>
      <c r="B1" s="125"/>
      <c r="C1" s="125"/>
      <c r="D1" s="125"/>
      <c r="E1" s="125"/>
      <c r="F1" s="125"/>
      <c r="G1" s="125"/>
      <c r="H1" s="125"/>
    </row>
    <row r="3" spans="1:8" ht="26.4">
      <c r="A3" s="181" t="s">
        <v>10</v>
      </c>
      <c r="B3" s="181" t="s">
        <v>23</v>
      </c>
      <c r="C3" s="181" t="s">
        <v>53</v>
      </c>
      <c r="D3" s="182" t="s">
        <v>38</v>
      </c>
      <c r="E3" s="181" t="s">
        <v>39</v>
      </c>
      <c r="F3" s="183" t="s">
        <v>15</v>
      </c>
      <c r="G3" s="183"/>
      <c r="H3" s="111" t="s">
        <v>54</v>
      </c>
    </row>
    <row r="4" spans="1:8">
      <c r="A4" s="181"/>
      <c r="B4" s="181"/>
      <c r="C4" s="181"/>
      <c r="D4" s="182"/>
      <c r="E4" s="181"/>
      <c r="F4" s="112" t="s">
        <v>19</v>
      </c>
      <c r="G4" s="112" t="s">
        <v>20</v>
      </c>
      <c r="H4" s="111" t="s">
        <v>45</v>
      </c>
    </row>
    <row r="5" spans="1:8">
      <c r="A5" s="11">
        <v>1</v>
      </c>
      <c r="B5" s="10" t="s">
        <v>29</v>
      </c>
      <c r="C5" s="178" t="s">
        <v>55</v>
      </c>
      <c r="D5" s="179"/>
      <c r="E5" s="179"/>
      <c r="F5" s="179"/>
      <c r="G5" s="179"/>
      <c r="H5" s="180"/>
    </row>
    <row r="6" spans="1:8">
      <c r="A6" s="11">
        <v>2</v>
      </c>
      <c r="B6" s="10" t="s">
        <v>34</v>
      </c>
      <c r="C6" s="178" t="s">
        <v>55</v>
      </c>
      <c r="D6" s="179"/>
      <c r="E6" s="179"/>
      <c r="F6" s="179"/>
      <c r="G6" s="179"/>
      <c r="H6" s="180"/>
    </row>
    <row r="7" spans="1:8">
      <c r="A7" s="11">
        <v>3</v>
      </c>
      <c r="B7" s="10" t="s">
        <v>35</v>
      </c>
      <c r="C7" s="178" t="s">
        <v>55</v>
      </c>
      <c r="D7" s="179"/>
      <c r="E7" s="179"/>
      <c r="F7" s="179"/>
      <c r="G7" s="179"/>
      <c r="H7" s="180"/>
    </row>
    <row r="8" spans="1:8">
      <c r="A8" s="11">
        <v>4</v>
      </c>
      <c r="B8" s="10" t="s">
        <v>36</v>
      </c>
      <c r="C8" s="178"/>
      <c r="D8" s="179"/>
      <c r="E8" s="179"/>
      <c r="F8" s="179"/>
      <c r="G8" s="179"/>
      <c r="H8" s="180"/>
    </row>
  </sheetData>
  <mergeCells count="11">
    <mergeCell ref="A1:H1"/>
    <mergeCell ref="C5:H5"/>
    <mergeCell ref="C6:H6"/>
    <mergeCell ref="C7:H7"/>
    <mergeCell ref="C8:H8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1-илова</vt:lpstr>
      <vt:lpstr>2-илова</vt:lpstr>
      <vt:lpstr>3-илова</vt:lpstr>
      <vt:lpstr>4-илова</vt:lpstr>
      <vt:lpstr>5-илова</vt:lpstr>
      <vt:lpstr>6-илова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2025-10-14T03:40:20Z</dcterms:modified>
</cp:coreProperties>
</file>