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286FF03E-E1CC-4B47-87EB-624A3E451F6D}" xr6:coauthVersionLast="45" xr6:coauthVersionMax="45" xr10:uidLastSave="{00000000-0000-0000-0000-000000000000}"/>
  <bookViews>
    <workbookView xWindow="-108" yWindow="-108" windowWidth="23256" windowHeight="12456" activeTab="1" xr2:uid="{00000000-000D-0000-FFFF-FFFF00000000}"/>
  </bookViews>
  <sheets>
    <sheet name="1-илова" sheetId="1" r:id="rId1"/>
    <sheet name="2-илова" sheetId="2" r:id="rId2"/>
    <sheet name="3-илова" sheetId="3" r:id="rId3"/>
    <sheet name="4-илова" sheetId="4" r:id="rId4"/>
    <sheet name="5-илова" sheetId="5" r:id="rId5"/>
    <sheet name="6-илова" sheetId="6" r:id="rId6"/>
  </sheets>
  <definedNames>
    <definedName name="_xlnm._FilterDatabase" localSheetId="4" hidden="1">'5-илова'!$A$5:$EC$35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11" i="3"/>
  <c r="E11" i="3"/>
  <c r="L35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K11" i="5"/>
  <c r="L10" i="5"/>
  <c r="L9" i="5"/>
  <c r="L7" i="5"/>
  <c r="L6" i="5"/>
  <c r="L5" i="5"/>
  <c r="F8" i="1" l="1"/>
</calcChain>
</file>

<file path=xl/sharedStrings.xml><?xml version="1.0" encoding="utf-8"?>
<sst xmlns="http://schemas.openxmlformats.org/spreadsheetml/2006/main" count="294" uniqueCount="123">
  <si>
    <t>№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</si>
  <si>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</si>
  <si>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</si>
  <si>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 xml:space="preserve">шундан:
</t>
  </si>
  <si>
    <t>жами</t>
  </si>
  <si>
    <t>иш ҳақи ва унга тенглаштирувчи тўловлар миқдори</t>
  </si>
  <si>
    <t xml:space="preserve">ягона ижтимоий солиқ
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</si>
  <si>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</si>
  <si>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</si>
  <si>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( минг. сўм)</t>
  </si>
  <si>
    <t>Т/р</t>
  </si>
  <si>
    <t xml:space="preserve">Буюртмачи </t>
  </si>
  <si>
    <t>Лойиҳанинг номланиши</t>
  </si>
  <si>
    <t>Лойиҳа қуввати</t>
  </si>
  <si>
    <t>Лойиҳани амалга ошириш даври</t>
  </si>
  <si>
    <t>Пудратчи тўғрисида маълумотлар</t>
  </si>
  <si>
    <t>Лойиҳани амалга ошириш қиймати (минг сўм)</t>
  </si>
  <si>
    <t>шундан ўзлаштирилган маблағлар (минг сўм)</t>
  </si>
  <si>
    <t>Лойиҳани молиялаш-тириш манбаси (бюджет/ бюджетдан ташқари маблағлар)</t>
  </si>
  <si>
    <t>Пудратчи номи</t>
  </si>
  <si>
    <t>Корхона СТИРи</t>
  </si>
  <si>
    <t>Капитал қўйилмалар ҳисобидан амалга оширилаётган лойиҳалар мавжуд эмас</t>
  </si>
  <si>
    <t>ОАК тасарруфида бюджет ташкилотлари мавжуд эмас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</si>
  <si>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</si>
  <si>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</si>
  <si>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</si>
  <si>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</si>
  <si>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</si>
  <si>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</si>
  <si>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1-чорак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</si>
  <si>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</si>
  <si>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</si>
  <si>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</si>
  <si>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</si>
  <si>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2-чорак</t>
  </si>
  <si>
    <t>3-чорак</t>
  </si>
  <si>
    <t>4-чорак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</si>
  <si>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</si>
  <si>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</si>
  <si>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</si>
  <si>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</si>
  <si>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</si>
  <si>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</si>
  <si>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</si>
  <si>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</t>
  </si>
  <si>
    <t>(минг сўм)</t>
  </si>
  <si>
    <t>Молиялаштириш манбаси (бюджет/ бюджетдан ташқари маблағлар ҳисобидан)</t>
  </si>
  <si>
    <t>Харид қилинган товарлар (хизматлар) жами миқдори (хажми) қиймати (сўм)</t>
  </si>
  <si>
    <t>Бюджет</t>
  </si>
  <si>
    <t>Тўғридан-тўғри (№ПФ-3953)</t>
  </si>
  <si>
    <t>Бюджетдан ташқари</t>
  </si>
  <si>
    <t>Дона</t>
  </si>
  <si>
    <t>Ягона етказиб берувчи (ЎРҚ №472)</t>
  </si>
  <si>
    <t>Тадбир номи</t>
  </si>
  <si>
    <t>Шартноманинг умумий қиймати</t>
  </si>
  <si>
    <t>Қурилиш, реконструкция қилиш ва таъмирлаш ишлари бўйича тановлар (тендерлар) ўтказилмади</t>
  </si>
  <si>
    <t>Хисобот даври</t>
  </si>
  <si>
    <t>Лот рақами</t>
  </si>
  <si>
    <t xml:space="preserve">Пудратчи тўғрисида маълумотлар </t>
  </si>
  <si>
    <t>Номи</t>
  </si>
  <si>
    <t>СТИР</t>
  </si>
  <si>
    <t>Автомашина мойини алмаштириш ва таъмирлаш</t>
  </si>
  <si>
    <t>ХХХ</t>
  </si>
  <si>
    <t>Диплом ва бланкаларни таёрлаб бериш</t>
  </si>
  <si>
    <t>минг сўмда</t>
  </si>
  <si>
    <t>Бюджет маблағлари</t>
  </si>
  <si>
    <t>Дата марказ ва хостинг хизмати</t>
  </si>
  <si>
    <t>"DAVLAT AXBOROT TIZIMLARINI YARATISH VA QOLLAB QUVATLASH BOYICHA YAGONA INTEGR-"-20208000904198204001-00445</t>
  </si>
  <si>
    <t>204118319</t>
  </si>
  <si>
    <t>Хизмат</t>
  </si>
  <si>
    <t>Бензин хариди</t>
  </si>
  <si>
    <t>203366731</t>
  </si>
  <si>
    <t>Интернет хизмати</t>
  </si>
  <si>
    <t>"O`ZBEKTELEKOM" АЖ-20210000704074838066-00401</t>
  </si>
  <si>
    <t>Электрон дўкон</t>
  </si>
  <si>
    <t>Қоғоз А4</t>
  </si>
  <si>
    <t>Электрон экспертиза</t>
  </si>
  <si>
    <t>303014675</t>
  </si>
  <si>
    <t>Автомашинани жорий таъмирлаш</t>
  </si>
  <si>
    <t>Argos тизими учун</t>
  </si>
  <si>
    <t>Мобил алоқа</t>
  </si>
  <si>
    <t>Услуга по комиссионному сбору</t>
  </si>
  <si>
    <t>юр обязательство</t>
  </si>
  <si>
    <t>RAQAMLI TRANSFORMATSIYA MARKAZI` MCHJ   23402000300100001010   00014</t>
  </si>
  <si>
    <t>литр</t>
  </si>
  <si>
    <t>Харид қилинмади</t>
  </si>
  <si>
    <t>"UNG PETRO" MAS'ULIYATI CHEKLANGAN JAMIYAT   00450 - 20208000604735172003</t>
  </si>
  <si>
    <t>Телефон</t>
  </si>
  <si>
    <t xml:space="preserve">"O`ZBEKTELEKOM " AKSIYADORLIK JAMIYATI 00401 - 20210000704074838066 </t>
  </si>
  <si>
    <t>SALIKNAZAROV ERKIN XALILOVICH   01071 - 20218000707122036001</t>
  </si>
  <si>
    <t>"O`ZBEKTELEKOM " AKSIYADORLIK JAMIYATI   00401 - 20210000104074838076</t>
  </si>
  <si>
    <t>"UNIVERSAL MOBILE SYSTEMS" MAS`ULIYATI CHEKLANGAN JAMIYAT  00401 - 20214000300381984001</t>
  </si>
  <si>
    <t>"O`ZR MARKAZIY BANKINING "DAVLAT BELGISI" ДУК-00014 - 21596000305108789001</t>
  </si>
  <si>
    <t>Кондиционер таъмири учун</t>
  </si>
  <si>
    <t>ЗРУ-684 Ст-61 абз.-7)</t>
  </si>
  <si>
    <t xml:space="preserve">
251100143671985</t>
  </si>
  <si>
    <t>IMONA BARAKA GOLD" MAS'ULIYATI CHEKLANGAN JAMIYAT  00419 - 20208000400825873001</t>
  </si>
  <si>
    <t xml:space="preserve">251110083447979
</t>
  </si>
  <si>
    <t>"O‘ZBEKISTON RESPUBLIKASI OLIY TA’LIM FAN VA INNOVATSIYALAR VAZIRLIGI HUZURIDAGI OLIY VA PROFESSIONAL TA’LIM MUASSASALARI MODDIY- 00014 - 400110860262807096300350001</t>
  </si>
  <si>
    <t xml:space="preserve">202774304
</t>
  </si>
  <si>
    <t xml:space="preserve">251110083447992
</t>
  </si>
  <si>
    <t>"OAK AXBOROT-KOMMUNIKATSIYA TEXNOLOGIYALARINI JORIY ETISH VA RIVOJLANTIRISH MARKAZI"     00439 - 20210000400378200001</t>
  </si>
  <si>
    <t xml:space="preserve">Архивга қабул қилиш </t>
  </si>
  <si>
    <t>"O`ZBEKISTON MILLIY ARXIVI" DAVLAT MUASSASASI  23402000300100001010-00014</t>
  </si>
  <si>
    <t xml:space="preserve">
200794653
</t>
  </si>
  <si>
    <t>"SHERZOD STATIONERY" MAS'ULIYATI CHEKLANGAN JAMIYAT  00395 - 20208000000758000001</t>
  </si>
  <si>
    <t>"DAVLAT AXBOROT TIZIMLARINI YARATISH VA QO`LLAB QUVATLASH BO`YICHA YAGONA INTEGRATOR-UZI   00445 - 20208000904198204002</t>
  </si>
  <si>
    <t>Мавзу R тизимини кузатиб бориш</t>
  </si>
  <si>
    <t>Малака ошириш учун</t>
  </si>
  <si>
    <t>O'ZBEKISTON RESPUBLIKASI ADLIYA VAZIRLIGI QOSHIDAGI YURISTLAR MALAKASINI OSHIRISH MARKAZI   23402000300100001010-00014</t>
  </si>
  <si>
    <t>UMAROV TOYIR SADIKOVICH   00450 - 20218000204053810001</t>
  </si>
  <si>
    <t>Махсус алоқа</t>
  </si>
  <si>
    <t>"RESPUBLIKA MAXSUS ALOQA BOG`LAMASI" DAVLAT UNITAR KORXONASI   00401 - 20210000200155276007</t>
  </si>
  <si>
    <t>IJRO  хизмати</t>
  </si>
  <si>
    <t xml:space="preserve">"UNICON-SOFT" MAS'ULIYATI CHEKLANGAN JAMIYAT   01018 - 20208000800809354003
</t>
  </si>
  <si>
    <t>"PERSPECTIVE TEAM" MAS`ULIYATI CHEKLANGAN JAMIYAT   00440 - 20208000500751188001</t>
  </si>
  <si>
    <t>2025 йилда Ўзбекистон Республикаси Олий аттестация комиссияси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</si>
  <si>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>Ўзбекистон Республикаси Олий аттестация комиссияси</t>
  </si>
  <si>
    <t>Ўзбекистон Республикаси Олий аттестация комиссиясининг 2025 йилнинг 1-чорагида бюджетдан ажратилган маблағларнинг чегараланган миқдорининг ўз тасарруфидаги бюджет ташкилотлари кесимида тақсимоти тўғрисида</t>
  </si>
  <si>
    <t>2025 йилда Ўзбекистон Республикаси Олий аттестация комиссиясининг капитал қўйилмалар ҳисобидан амалга оширилаётган лойиҳаларнинг ижроси тўғрисидаги
МАЪЛУМОТЛАР</t>
  </si>
  <si>
    <t>2025 йилда Ўзбекистон Республикаси Олий аттестация комиссияси томонидан ўтказилган танловлар (тендерлар) ва амалга оширилган давлат харидлари тўғрисидаги
МАЪЛУМОТЛАР</t>
  </si>
  <si>
    <t>2025 йилда Ўзбекистон Республикаси Олий аттестация комиссияси томонидан асосий воситалар харид қилиш учун ўтказилган танловлар (тендерлар) ва амалга оширилган давлат харидлари тўғрисидаги
МАЪЛУМОТЛАР</t>
  </si>
  <si>
    <t>2025 йилда Ўзбекистон Республикаси Олий аттестация комиссияси томонидан қурилиш, реконструкция қилиш ва таъмирлаш ишлари бўйича ўтказилган танловлар (тендерлар)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</si>
</sst>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000"/>
    <numFmt numFmtId="166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rgb="FF212529"/>
      <name val="Golos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vertical="center" wrapText="1"/>
    </xf>
    <xf numFmtId="164" fontId="2" fillId="0" borderId="0" xfId="1" applyFont="1"/>
    <xf numFmtId="0" fontId="6" fillId="3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" fontId="14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1" fontId="0" fillId="0" borderId="1" xfId="0" applyNumberForma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164" fontId="6" fillId="0" borderId="5" xfId="1" applyFont="1" applyFill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scrollText(5421870)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javascript:scrollText(5421891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L9"/>
  <sheetViews>
    <sheetView view="pageBreakPreview" zoomScale="85" zoomScaleNormal="100" zoomScaleSheetLayoutView="85" workbookViewId="0">
      <selection activeCell="C6" sqref="C6:C7"/>
    </sheetView>
  </sheetViews>
  <sheetFormatPr defaultColWidth="9.109375" defaultRowHeight="15.6"/>
  <cols>
    <col min="1" max="1" width="9.109375" style="2"/>
    <col min="2" max="2" width="25.6640625" style="2" customWidth="1"/>
    <col min="3" max="3" width="16.5546875" style="2" bestFit="1" customWidth="1"/>
    <col min="4" max="4" width="21.33203125" style="2" customWidth="1"/>
    <col min="5" max="5" width="17.5546875" style="2" customWidth="1"/>
    <col min="6" max="6" width="19.109375" style="2" customWidth="1"/>
    <col min="7" max="7" width="32.33203125" style="2" customWidth="1"/>
    <col min="8" max="16384" width="9.109375" style="2"/>
  </cols>
  <sheetData>
    <row r="2" spans="1:12" ht="33.75" customHeight="1">
      <c r="A2" s="75" t="s">
        <v>118</v>
      </c>
      <c r="B2" s="75"/>
      <c r="C2" s="75"/>
      <c r="D2" s="75"/>
      <c r="E2" s="75"/>
      <c r="F2" s="75"/>
      <c r="G2" s="75"/>
      <c r="H2" s="1"/>
      <c r="I2" s="1"/>
      <c r="J2" s="1"/>
      <c r="K2" s="1"/>
      <c r="L2" s="1"/>
    </row>
    <row r="4" spans="1:12">
      <c r="G4" s="4" t="s">
        <v>9</v>
      </c>
    </row>
    <row r="5" spans="1:12">
      <c r="A5" s="79" t="s">
        <v>0</v>
      </c>
      <c r="B5" s="79" t="s">
        <v>1</v>
      </c>
      <c r="C5" s="79" t="s">
        <v>2</v>
      </c>
      <c r="D5" s="79"/>
      <c r="E5" s="79"/>
      <c r="F5" s="79"/>
      <c r="G5" s="79"/>
    </row>
    <row r="6" spans="1:12" ht="45" customHeight="1">
      <c r="A6" s="79"/>
      <c r="B6" s="79"/>
      <c r="C6" s="79" t="s">
        <v>4</v>
      </c>
      <c r="D6" s="79" t="s">
        <v>3</v>
      </c>
      <c r="E6" s="79"/>
      <c r="F6" s="79"/>
      <c r="G6" s="79"/>
    </row>
    <row r="7" spans="1:12" ht="62.4">
      <c r="A7" s="79"/>
      <c r="B7" s="79"/>
      <c r="C7" s="79"/>
      <c r="D7" s="3" t="s">
        <v>5</v>
      </c>
      <c r="E7" s="3" t="s">
        <v>6</v>
      </c>
      <c r="F7" s="3" t="s">
        <v>7</v>
      </c>
      <c r="G7" s="3" t="s">
        <v>8</v>
      </c>
    </row>
    <row r="8" spans="1:12" ht="46.8">
      <c r="A8" s="3">
        <v>1</v>
      </c>
      <c r="B8" s="3" t="s">
        <v>117</v>
      </c>
      <c r="C8" s="6">
        <v>2362059</v>
      </c>
      <c r="D8" s="5">
        <f>1801193+10353</f>
        <v>1811546</v>
      </c>
      <c r="E8" s="5">
        <v>448359</v>
      </c>
      <c r="F8" s="5">
        <f>+C8-D8-E8</f>
        <v>102154</v>
      </c>
      <c r="G8" s="5" t="s">
        <v>62</v>
      </c>
    </row>
    <row r="9" spans="1:12">
      <c r="A9" s="3">
        <v>2</v>
      </c>
      <c r="B9" s="76" t="s">
        <v>22</v>
      </c>
      <c r="C9" s="77"/>
      <c r="D9" s="77"/>
      <c r="E9" s="77"/>
      <c r="F9" s="77"/>
      <c r="G9" s="78"/>
    </row>
  </sheetData>
  <mergeCells count="7">
    <mergeCell ref="A2:G2"/>
    <mergeCell ref="B9:G9"/>
    <mergeCell ref="C5:G5"/>
    <mergeCell ref="D6:G6"/>
    <mergeCell ref="C6:C7"/>
    <mergeCell ref="B5:B7"/>
    <mergeCell ref="A5:A7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8"/>
  <sheetViews>
    <sheetView tabSelected="1" workbookViewId="0">
      <selection sqref="A1:J1"/>
    </sheetView>
  </sheetViews>
  <sheetFormatPr defaultColWidth="9.109375" defaultRowHeight="15.6"/>
  <cols>
    <col min="1" max="1" width="9.109375" style="8"/>
    <col min="2" max="2" width="12.88671875" style="8" customWidth="1"/>
    <col min="3" max="7" width="9.109375" style="8"/>
    <col min="8" max="10" width="20.88671875" style="8" customWidth="1"/>
    <col min="11" max="16384" width="9.109375" style="8"/>
  </cols>
  <sheetData>
    <row r="1" spans="1:10" ht="58.5" customHeight="1">
      <c r="A1" s="131" t="s">
        <v>119</v>
      </c>
      <c r="B1" s="131"/>
      <c r="C1" s="131"/>
      <c r="D1" s="131"/>
      <c r="E1" s="131"/>
      <c r="F1" s="131"/>
      <c r="G1" s="131"/>
      <c r="H1" s="131"/>
      <c r="I1" s="131"/>
      <c r="J1" s="131"/>
    </row>
    <row r="3" spans="1:10" ht="48.75" customHeight="1">
      <c r="A3" s="125" t="s">
        <v>10</v>
      </c>
      <c r="B3" s="126" t="s">
        <v>11</v>
      </c>
      <c r="C3" s="126" t="s">
        <v>12</v>
      </c>
      <c r="D3" s="126" t="s">
        <v>13</v>
      </c>
      <c r="E3" s="126" t="s">
        <v>14</v>
      </c>
      <c r="F3" s="127" t="s">
        <v>15</v>
      </c>
      <c r="G3" s="127"/>
      <c r="H3" s="126" t="s">
        <v>16</v>
      </c>
      <c r="I3" s="126" t="s">
        <v>17</v>
      </c>
      <c r="J3" s="126" t="s">
        <v>18</v>
      </c>
    </row>
    <row r="4" spans="1:10" ht="20.399999999999999">
      <c r="A4" s="125"/>
      <c r="B4" s="126"/>
      <c r="C4" s="126"/>
      <c r="D4" s="126"/>
      <c r="E4" s="126"/>
      <c r="F4" s="128" t="s">
        <v>19</v>
      </c>
      <c r="G4" s="128" t="s">
        <v>20</v>
      </c>
      <c r="H4" s="126"/>
      <c r="I4" s="126"/>
      <c r="J4" s="126"/>
    </row>
    <row r="5" spans="1:10">
      <c r="A5" s="7">
        <v>1</v>
      </c>
      <c r="B5" s="80" t="s">
        <v>21</v>
      </c>
      <c r="C5" s="81"/>
      <c r="D5" s="81"/>
      <c r="E5" s="81"/>
      <c r="F5" s="81"/>
      <c r="G5" s="81"/>
      <c r="H5" s="81"/>
      <c r="I5" s="81"/>
      <c r="J5" s="82"/>
    </row>
    <row r="6" spans="1:10">
      <c r="A6" s="7">
        <v>2</v>
      </c>
      <c r="B6" s="80"/>
      <c r="C6" s="81"/>
      <c r="D6" s="81"/>
      <c r="E6" s="81"/>
      <c r="F6" s="81"/>
      <c r="G6" s="81"/>
      <c r="H6" s="81"/>
      <c r="I6" s="81"/>
      <c r="J6" s="82"/>
    </row>
    <row r="7" spans="1:10">
      <c r="A7" s="7">
        <v>3</v>
      </c>
      <c r="B7" s="80"/>
      <c r="C7" s="81"/>
      <c r="D7" s="81"/>
      <c r="E7" s="81"/>
      <c r="F7" s="81"/>
      <c r="G7" s="81"/>
      <c r="H7" s="81"/>
      <c r="I7" s="81"/>
      <c r="J7" s="82"/>
    </row>
    <row r="8" spans="1:10">
      <c r="A8" s="7">
        <v>4</v>
      </c>
      <c r="B8" s="80"/>
      <c r="C8" s="81"/>
      <c r="D8" s="81"/>
      <c r="E8" s="81"/>
      <c r="F8" s="81"/>
      <c r="G8" s="81"/>
      <c r="H8" s="81"/>
      <c r="I8" s="81"/>
      <c r="J8" s="82"/>
    </row>
  </sheetData>
  <mergeCells count="14">
    <mergeCell ref="B8:J8"/>
    <mergeCell ref="A1:J1"/>
    <mergeCell ref="B5:J5"/>
    <mergeCell ref="A3:A4"/>
    <mergeCell ref="B3:B4"/>
    <mergeCell ref="C3:C4"/>
    <mergeCell ref="D3:D4"/>
    <mergeCell ref="E3:E4"/>
    <mergeCell ref="F3:G3"/>
    <mergeCell ref="B6:J6"/>
    <mergeCell ref="B7:J7"/>
    <mergeCell ref="H3:H4"/>
    <mergeCell ref="I3:I4"/>
    <mergeCell ref="J3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F26"/>
  <sheetViews>
    <sheetView view="pageBreakPreview" zoomScale="85" zoomScaleNormal="100" zoomScaleSheetLayoutView="85" workbookViewId="0">
      <selection activeCell="A2" sqref="A2:F2"/>
    </sheetView>
  </sheetViews>
  <sheetFormatPr defaultColWidth="9.109375" defaultRowHeight="15.6"/>
  <cols>
    <col min="1" max="2" width="9.109375" style="8"/>
    <col min="3" max="3" width="40.5546875" style="8" customWidth="1"/>
    <col min="4" max="4" width="12.109375" style="8" customWidth="1"/>
    <col min="5" max="5" width="18.5546875" style="24" customWidth="1"/>
    <col min="6" max="6" width="29.44140625" style="8" customWidth="1"/>
    <col min="7" max="16384" width="9.109375" style="8"/>
  </cols>
  <sheetData>
    <row r="2" spans="1:6" ht="50.25" customHeight="1">
      <c r="A2" s="129" t="s">
        <v>120</v>
      </c>
      <c r="B2" s="129"/>
      <c r="C2" s="129"/>
      <c r="D2" s="129"/>
      <c r="E2" s="129"/>
      <c r="F2" s="129"/>
    </row>
    <row r="4" spans="1:6">
      <c r="F4" s="8" t="s">
        <v>64</v>
      </c>
    </row>
    <row r="5" spans="1:6">
      <c r="A5" s="88" t="s">
        <v>10</v>
      </c>
      <c r="B5" s="88" t="s">
        <v>23</v>
      </c>
      <c r="C5" s="88" t="s">
        <v>24</v>
      </c>
      <c r="D5" s="88" t="s">
        <v>25</v>
      </c>
      <c r="E5" s="88"/>
      <c r="F5" s="88" t="s">
        <v>26</v>
      </c>
    </row>
    <row r="6" spans="1:6">
      <c r="A6" s="88"/>
      <c r="B6" s="88"/>
      <c r="C6" s="88"/>
      <c r="D6" s="9" t="s">
        <v>27</v>
      </c>
      <c r="E6" s="22" t="s">
        <v>28</v>
      </c>
      <c r="F6" s="88"/>
    </row>
    <row r="7" spans="1:6" ht="15.75" customHeight="1">
      <c r="A7" s="84">
        <v>1</v>
      </c>
      <c r="B7" s="85" t="s">
        <v>29</v>
      </c>
      <c r="C7" s="10" t="s">
        <v>30</v>
      </c>
      <c r="D7" s="27">
        <v>0</v>
      </c>
      <c r="E7" s="23">
        <v>0</v>
      </c>
      <c r="F7" s="26" t="s">
        <v>50</v>
      </c>
    </row>
    <row r="8" spans="1:6" ht="31.5" customHeight="1">
      <c r="A8" s="84"/>
      <c r="B8" s="85"/>
      <c r="C8" s="10" t="s">
        <v>31</v>
      </c>
      <c r="D8" s="27">
        <v>2</v>
      </c>
      <c r="E8" s="23">
        <v>820120</v>
      </c>
      <c r="F8" s="19" t="s">
        <v>50</v>
      </c>
    </row>
    <row r="9" spans="1:6" ht="31.5" customHeight="1">
      <c r="A9" s="84"/>
      <c r="B9" s="85"/>
      <c r="C9" s="10" t="s">
        <v>32</v>
      </c>
      <c r="D9" s="27">
        <v>0</v>
      </c>
      <c r="E9" s="23">
        <v>0</v>
      </c>
      <c r="F9" s="18"/>
    </row>
    <row r="10" spans="1:6" ht="31.5" customHeight="1">
      <c r="A10" s="84"/>
      <c r="B10" s="85"/>
      <c r="C10" s="86" t="s">
        <v>33</v>
      </c>
      <c r="D10" s="27">
        <v>7</v>
      </c>
      <c r="E10" s="23">
        <v>291297.3</v>
      </c>
      <c r="F10" s="19" t="s">
        <v>65</v>
      </c>
    </row>
    <row r="11" spans="1:6" ht="31.5" customHeight="1">
      <c r="A11" s="84"/>
      <c r="B11" s="85"/>
      <c r="C11" s="87"/>
      <c r="D11" s="27">
        <f>28-9</f>
        <v>19</v>
      </c>
      <c r="E11" s="23">
        <f>1405833.6-E8</f>
        <v>585713.60000000009</v>
      </c>
      <c r="F11" s="19" t="s">
        <v>50</v>
      </c>
    </row>
    <row r="12" spans="1:6">
      <c r="A12" s="84">
        <v>2</v>
      </c>
      <c r="B12" s="85" t="s">
        <v>34</v>
      </c>
      <c r="C12" s="10" t="s">
        <v>30</v>
      </c>
      <c r="D12" s="27"/>
      <c r="E12" s="23"/>
      <c r="F12" s="28"/>
    </row>
    <row r="13" spans="1:6" ht="31.2">
      <c r="A13" s="84"/>
      <c r="B13" s="85"/>
      <c r="C13" s="10" t="s">
        <v>31</v>
      </c>
      <c r="D13" s="27"/>
      <c r="E13" s="23"/>
      <c r="F13" s="28"/>
    </row>
    <row r="14" spans="1:6" ht="31.2">
      <c r="A14" s="84"/>
      <c r="B14" s="85"/>
      <c r="C14" s="10" t="s">
        <v>32</v>
      </c>
      <c r="D14" s="27"/>
      <c r="E14" s="23"/>
      <c r="F14" s="18"/>
    </row>
    <row r="15" spans="1:6">
      <c r="A15" s="84"/>
      <c r="B15" s="85"/>
      <c r="C15" s="86" t="s">
        <v>33</v>
      </c>
      <c r="D15" s="27"/>
      <c r="E15" s="23"/>
      <c r="F15" s="28"/>
    </row>
    <row r="16" spans="1:6">
      <c r="A16" s="84"/>
      <c r="B16" s="85"/>
      <c r="C16" s="87"/>
      <c r="D16" s="27"/>
      <c r="E16" s="23"/>
      <c r="F16" s="28"/>
    </row>
    <row r="17" spans="1:6">
      <c r="A17" s="84">
        <v>3</v>
      </c>
      <c r="B17" s="85" t="s">
        <v>35</v>
      </c>
      <c r="C17" s="10" t="s">
        <v>30</v>
      </c>
      <c r="D17" s="30"/>
      <c r="E17" s="23"/>
      <c r="F17" s="31"/>
    </row>
    <row r="18" spans="1:6" ht="31.2">
      <c r="A18" s="84"/>
      <c r="B18" s="85"/>
      <c r="C18" s="10" t="s">
        <v>31</v>
      </c>
      <c r="D18" s="30"/>
      <c r="E18" s="23"/>
      <c r="F18" s="31"/>
    </row>
    <row r="19" spans="1:6" ht="31.2">
      <c r="A19" s="84"/>
      <c r="B19" s="85"/>
      <c r="C19" s="10" t="s">
        <v>32</v>
      </c>
      <c r="D19" s="21"/>
      <c r="E19" s="23"/>
      <c r="F19" s="18"/>
    </row>
    <row r="20" spans="1:6">
      <c r="A20" s="84"/>
      <c r="B20" s="85"/>
      <c r="C20" s="86" t="s">
        <v>33</v>
      </c>
      <c r="D20" s="31"/>
      <c r="E20" s="23"/>
      <c r="F20" s="31"/>
    </row>
    <row r="21" spans="1:6">
      <c r="A21" s="84"/>
      <c r="B21" s="85"/>
      <c r="C21" s="87"/>
      <c r="D21" s="21"/>
      <c r="E21" s="23"/>
      <c r="F21" s="31"/>
    </row>
    <row r="22" spans="1:6">
      <c r="A22" s="84">
        <v>4</v>
      </c>
      <c r="B22" s="84" t="s">
        <v>36</v>
      </c>
      <c r="C22" s="33" t="s">
        <v>30</v>
      </c>
      <c r="D22" s="32"/>
      <c r="E22" s="23"/>
      <c r="F22" s="33"/>
    </row>
    <row r="23" spans="1:6" ht="31.2">
      <c r="A23" s="84"/>
      <c r="B23" s="84"/>
      <c r="C23" s="33" t="s">
        <v>31</v>
      </c>
      <c r="D23" s="32"/>
      <c r="E23" s="23"/>
      <c r="F23" s="33"/>
    </row>
    <row r="24" spans="1:6" ht="31.2">
      <c r="A24" s="84"/>
      <c r="B24" s="84"/>
      <c r="C24" s="33" t="s">
        <v>32</v>
      </c>
      <c r="D24" s="33"/>
      <c r="E24" s="23"/>
      <c r="F24" s="18"/>
    </row>
    <row r="25" spans="1:6" ht="31.2">
      <c r="A25" s="84"/>
      <c r="B25" s="84"/>
      <c r="C25" s="33" t="s">
        <v>32</v>
      </c>
      <c r="D25" s="33"/>
      <c r="E25" s="23"/>
      <c r="F25" s="33"/>
    </row>
    <row r="26" spans="1:6" ht="31.2">
      <c r="A26" s="84"/>
      <c r="B26" s="84"/>
      <c r="C26" s="34" t="s">
        <v>33</v>
      </c>
      <c r="D26" s="33"/>
      <c r="E26" s="23"/>
      <c r="F26" s="33"/>
    </row>
  </sheetData>
  <mergeCells count="17">
    <mergeCell ref="A2:F2"/>
    <mergeCell ref="D5:E5"/>
    <mergeCell ref="F5:F6"/>
    <mergeCell ref="A12:A16"/>
    <mergeCell ref="B12:B16"/>
    <mergeCell ref="A5:A6"/>
    <mergeCell ref="B5:B6"/>
    <mergeCell ref="C5:C6"/>
    <mergeCell ref="A7:A11"/>
    <mergeCell ref="B7:B11"/>
    <mergeCell ref="C10:C11"/>
    <mergeCell ref="A17:A21"/>
    <mergeCell ref="B17:B21"/>
    <mergeCell ref="C15:C16"/>
    <mergeCell ref="C20:C21"/>
    <mergeCell ref="B22:B26"/>
    <mergeCell ref="A22:A26"/>
  </mergeCell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L9"/>
  <sheetViews>
    <sheetView view="pageBreakPreview" zoomScale="85" zoomScaleNormal="100" zoomScaleSheetLayoutView="85" workbookViewId="0">
      <selection activeCell="D4" sqref="D4:D5"/>
    </sheetView>
  </sheetViews>
  <sheetFormatPr defaultColWidth="9.109375" defaultRowHeight="13.8"/>
  <cols>
    <col min="1" max="2" width="9.109375" style="17"/>
    <col min="3" max="3" width="17.44140625" style="17" customWidth="1"/>
    <col min="4" max="4" width="19.109375" style="17" customWidth="1"/>
    <col min="5" max="5" width="17.44140625" style="17" customWidth="1"/>
    <col min="6" max="6" width="17.88671875" style="17" customWidth="1"/>
    <col min="7" max="7" width="27.109375" style="17" customWidth="1"/>
    <col min="8" max="8" width="13.6640625" style="17" customWidth="1"/>
    <col min="9" max="9" width="19.5546875" style="17" customWidth="1"/>
    <col min="10" max="10" width="15.44140625" style="17" customWidth="1"/>
    <col min="11" max="11" width="19.5546875" style="17" customWidth="1"/>
    <col min="12" max="12" width="25.5546875" style="17" customWidth="1"/>
    <col min="13" max="16384" width="9.109375" style="17"/>
  </cols>
  <sheetData>
    <row r="2" spans="1:12" ht="53.25" customHeight="1">
      <c r="A2" s="83" t="s">
        <v>121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4" spans="1:12" ht="62.4">
      <c r="A4" s="88" t="s">
        <v>10</v>
      </c>
      <c r="B4" s="88" t="s">
        <v>23</v>
      </c>
      <c r="C4" s="88" t="s">
        <v>37</v>
      </c>
      <c r="D4" s="89" t="s">
        <v>38</v>
      </c>
      <c r="E4" s="88" t="s">
        <v>39</v>
      </c>
      <c r="F4" s="88" t="s">
        <v>40</v>
      </c>
      <c r="G4" s="93" t="s">
        <v>15</v>
      </c>
      <c r="H4" s="93"/>
      <c r="I4" s="88" t="s">
        <v>41</v>
      </c>
      <c r="J4" s="88" t="s">
        <v>42</v>
      </c>
      <c r="K4" s="88" t="s">
        <v>43</v>
      </c>
      <c r="L4" s="15" t="s">
        <v>44</v>
      </c>
    </row>
    <row r="5" spans="1:12" ht="31.2">
      <c r="A5" s="88"/>
      <c r="B5" s="88"/>
      <c r="C5" s="88"/>
      <c r="D5" s="89"/>
      <c r="E5" s="88"/>
      <c r="F5" s="88"/>
      <c r="G5" s="16" t="s">
        <v>19</v>
      </c>
      <c r="H5" s="16" t="s">
        <v>20</v>
      </c>
      <c r="I5" s="88"/>
      <c r="J5" s="88"/>
      <c r="K5" s="88"/>
      <c r="L5" s="15" t="s">
        <v>45</v>
      </c>
    </row>
    <row r="6" spans="1:12" s="12" customFormat="1">
      <c r="A6" s="37">
        <v>1</v>
      </c>
      <c r="B6" s="20" t="s">
        <v>29</v>
      </c>
      <c r="C6" s="90" t="s">
        <v>85</v>
      </c>
      <c r="D6" s="91"/>
      <c r="E6" s="91"/>
      <c r="F6" s="91"/>
      <c r="G6" s="91"/>
      <c r="H6" s="91"/>
      <c r="I6" s="91"/>
      <c r="J6" s="91"/>
      <c r="K6" s="91"/>
      <c r="L6" s="92"/>
    </row>
    <row r="7" spans="1:12" ht="15.75" customHeight="1">
      <c r="A7" s="35">
        <v>2</v>
      </c>
      <c r="B7" s="36" t="s">
        <v>34</v>
      </c>
      <c r="C7" s="90"/>
      <c r="D7" s="91"/>
      <c r="E7" s="91"/>
      <c r="F7" s="91"/>
      <c r="G7" s="91"/>
      <c r="H7" s="91"/>
      <c r="I7" s="91"/>
      <c r="J7" s="91"/>
      <c r="K7" s="91"/>
      <c r="L7" s="92"/>
    </row>
    <row r="8" spans="1:12" ht="15.6">
      <c r="A8" s="14">
        <v>3</v>
      </c>
      <c r="B8" s="36" t="s">
        <v>35</v>
      </c>
      <c r="C8" s="90"/>
      <c r="D8" s="91"/>
      <c r="E8" s="91"/>
      <c r="F8" s="91"/>
      <c r="G8" s="91"/>
      <c r="H8" s="91"/>
      <c r="I8" s="91"/>
      <c r="J8" s="91"/>
      <c r="K8" s="91"/>
      <c r="L8" s="92"/>
    </row>
    <row r="9" spans="1:12" ht="15.6">
      <c r="A9" s="14">
        <v>4</v>
      </c>
      <c r="B9" s="36" t="s">
        <v>36</v>
      </c>
      <c r="C9" s="90"/>
      <c r="D9" s="91"/>
      <c r="E9" s="91"/>
      <c r="F9" s="91"/>
      <c r="G9" s="91"/>
      <c r="H9" s="91"/>
      <c r="I9" s="91"/>
      <c r="J9" s="91"/>
      <c r="K9" s="91"/>
      <c r="L9" s="92"/>
    </row>
  </sheetData>
  <mergeCells count="15">
    <mergeCell ref="C9:L9"/>
    <mergeCell ref="G4:H4"/>
    <mergeCell ref="I4:I5"/>
    <mergeCell ref="J4:J5"/>
    <mergeCell ref="K4:K5"/>
    <mergeCell ref="C6:L6"/>
    <mergeCell ref="C7:L7"/>
    <mergeCell ref="C8:L8"/>
    <mergeCell ref="A2:L2"/>
    <mergeCell ref="A4:A5"/>
    <mergeCell ref="B4:B5"/>
    <mergeCell ref="C4:C5"/>
    <mergeCell ref="D4:D5"/>
    <mergeCell ref="E4:E5"/>
    <mergeCell ref="F4:F5"/>
  </mergeCells>
  <hyperlinks>
    <hyperlink ref="D4" r:id="rId1" display="javascript:scrollText(5421870)" xr:uid="{00000000-0004-0000-0300-000000000000}"/>
  </hyperlinks>
  <pageMargins left="0.7" right="0.7" top="0.75" bottom="0.75" header="0.3" footer="0.3"/>
  <pageSetup paperSize="9" scale="62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B35"/>
  <sheetViews>
    <sheetView view="pageBreakPreview" zoomScale="70" zoomScaleNormal="100" zoomScaleSheetLayoutView="70" workbookViewId="0">
      <selection sqref="A1:L1"/>
    </sheetView>
  </sheetViews>
  <sheetFormatPr defaultColWidth="9.109375" defaultRowHeight="13.8"/>
  <cols>
    <col min="1" max="1" width="8" style="12" customWidth="1"/>
    <col min="2" max="2" width="12.5546875" style="12" customWidth="1"/>
    <col min="3" max="3" width="30.88671875" style="12" bestFit="1" customWidth="1"/>
    <col min="4" max="4" width="22.44140625" style="12" customWidth="1"/>
    <col min="5" max="5" width="28.109375" style="12" customWidth="1"/>
    <col min="6" max="6" width="25.109375" style="12" customWidth="1"/>
    <col min="7" max="7" width="56.5546875" style="12" customWidth="1"/>
    <col min="8" max="8" width="19" style="12" customWidth="1"/>
    <col min="9" max="9" width="16.33203125" style="12" customWidth="1"/>
    <col min="10" max="10" width="15.5546875" style="12" customWidth="1"/>
    <col min="11" max="11" width="17.33203125" style="12" customWidth="1"/>
    <col min="12" max="12" width="19.6640625" style="12" customWidth="1"/>
    <col min="13" max="16384" width="9.109375" style="12"/>
  </cols>
  <sheetData>
    <row r="1" spans="1:16" ht="48" customHeight="1">
      <c r="A1" s="96" t="s">
        <v>116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3" spans="1:16" ht="96.6">
      <c r="A3" s="97" t="s">
        <v>0</v>
      </c>
      <c r="B3" s="97" t="s">
        <v>56</v>
      </c>
      <c r="C3" s="97" t="s">
        <v>37</v>
      </c>
      <c r="D3" s="97" t="s">
        <v>46</v>
      </c>
      <c r="E3" s="97" t="s">
        <v>39</v>
      </c>
      <c r="F3" s="97" t="s">
        <v>57</v>
      </c>
      <c r="G3" s="99" t="s">
        <v>58</v>
      </c>
      <c r="H3" s="100"/>
      <c r="I3" s="13" t="s">
        <v>41</v>
      </c>
      <c r="J3" s="13" t="s">
        <v>42</v>
      </c>
      <c r="K3" s="13" t="s">
        <v>43</v>
      </c>
      <c r="L3" s="13" t="s">
        <v>47</v>
      </c>
    </row>
    <row r="4" spans="1:16">
      <c r="A4" s="98"/>
      <c r="B4" s="98"/>
      <c r="C4" s="98"/>
      <c r="D4" s="98"/>
      <c r="E4" s="98"/>
      <c r="F4" s="98"/>
      <c r="G4" s="13" t="s">
        <v>59</v>
      </c>
      <c r="H4" s="13" t="s">
        <v>60</v>
      </c>
      <c r="I4" s="13"/>
      <c r="J4" s="13"/>
      <c r="K4" s="13"/>
      <c r="L4" s="13"/>
    </row>
    <row r="5" spans="1:16" ht="41.4">
      <c r="A5" s="38">
        <v>1</v>
      </c>
      <c r="B5" s="38" t="s">
        <v>29</v>
      </c>
      <c r="C5" s="38" t="s">
        <v>66</v>
      </c>
      <c r="D5" s="38" t="s">
        <v>48</v>
      </c>
      <c r="E5" s="38" t="s">
        <v>52</v>
      </c>
      <c r="F5" s="39">
        <v>251100103808613</v>
      </c>
      <c r="G5" s="40" t="s">
        <v>67</v>
      </c>
      <c r="H5" s="41" t="s">
        <v>68</v>
      </c>
      <c r="I5" s="38" t="s">
        <v>69</v>
      </c>
      <c r="J5" s="38">
        <v>12</v>
      </c>
      <c r="K5" s="42">
        <v>3773000</v>
      </c>
      <c r="L5" s="43">
        <f>K5*J5</f>
        <v>45276000</v>
      </c>
    </row>
    <row r="6" spans="1:16" ht="41.4">
      <c r="A6" s="38">
        <v>2</v>
      </c>
      <c r="B6" s="38" t="s">
        <v>29</v>
      </c>
      <c r="C6" s="38" t="s">
        <v>66</v>
      </c>
      <c r="D6" s="44" t="s">
        <v>48</v>
      </c>
      <c r="E6" s="45" t="s">
        <v>52</v>
      </c>
      <c r="F6" s="46">
        <v>251100103808651</v>
      </c>
      <c r="G6" s="40" t="s">
        <v>67</v>
      </c>
      <c r="H6" s="41" t="s">
        <v>68</v>
      </c>
      <c r="I6" s="38" t="s">
        <v>69</v>
      </c>
      <c r="J6" s="38">
        <v>12</v>
      </c>
      <c r="K6" s="42">
        <v>10266000</v>
      </c>
      <c r="L6" s="43">
        <f>K6*J6</f>
        <v>123192000</v>
      </c>
    </row>
    <row r="7" spans="1:16">
      <c r="A7" s="94">
        <v>3</v>
      </c>
      <c r="B7" s="94" t="s">
        <v>29</v>
      </c>
      <c r="C7" s="94" t="s">
        <v>70</v>
      </c>
      <c r="D7" s="94" t="s">
        <v>48</v>
      </c>
      <c r="E7" s="94" t="s">
        <v>49</v>
      </c>
      <c r="F7" s="101">
        <v>251100423689601</v>
      </c>
      <c r="G7" s="103" t="s">
        <v>86</v>
      </c>
      <c r="H7" s="105">
        <v>303970850</v>
      </c>
      <c r="I7" s="94" t="s">
        <v>84</v>
      </c>
      <c r="J7" s="107">
        <v>1719</v>
      </c>
      <c r="K7" s="109">
        <v>10700</v>
      </c>
      <c r="L7" s="111">
        <f>K7*J7</f>
        <v>18393300</v>
      </c>
    </row>
    <row r="8" spans="1:16">
      <c r="A8" s="95"/>
      <c r="B8" s="95"/>
      <c r="C8" s="95"/>
      <c r="D8" s="95"/>
      <c r="E8" s="95"/>
      <c r="F8" s="102"/>
      <c r="G8" s="104"/>
      <c r="H8" s="106"/>
      <c r="I8" s="95"/>
      <c r="J8" s="108"/>
      <c r="K8" s="110"/>
      <c r="L8" s="112"/>
    </row>
    <row r="9" spans="1:16" ht="27.6">
      <c r="A9" s="47">
        <v>4</v>
      </c>
      <c r="B9" s="38" t="s">
        <v>29</v>
      </c>
      <c r="C9" s="38" t="s">
        <v>70</v>
      </c>
      <c r="D9" s="44" t="s">
        <v>48</v>
      </c>
      <c r="E9" s="38" t="s">
        <v>49</v>
      </c>
      <c r="F9" s="48">
        <v>251100423928001</v>
      </c>
      <c r="G9" s="40" t="s">
        <v>86</v>
      </c>
      <c r="H9" s="41">
        <v>303970850</v>
      </c>
      <c r="I9" s="38" t="s">
        <v>84</v>
      </c>
      <c r="J9" s="49">
        <v>8365</v>
      </c>
      <c r="K9" s="50">
        <v>10700</v>
      </c>
      <c r="L9" s="51">
        <f>K9*J9</f>
        <v>89505500</v>
      </c>
    </row>
    <row r="10" spans="1:16" ht="27.6">
      <c r="A10" s="38">
        <v>5</v>
      </c>
      <c r="B10" s="38" t="s">
        <v>29</v>
      </c>
      <c r="C10" s="47" t="s">
        <v>87</v>
      </c>
      <c r="D10" s="38" t="s">
        <v>48</v>
      </c>
      <c r="E10" s="38" t="s">
        <v>49</v>
      </c>
      <c r="F10" s="52">
        <v>251101103926907</v>
      </c>
      <c r="G10" s="53" t="s">
        <v>88</v>
      </c>
      <c r="H10" s="41" t="s">
        <v>71</v>
      </c>
      <c r="I10" s="38" t="s">
        <v>69</v>
      </c>
      <c r="J10" s="38">
        <v>12</v>
      </c>
      <c r="K10" s="42">
        <v>168600</v>
      </c>
      <c r="L10" s="43">
        <f>K10*J10</f>
        <v>2023200</v>
      </c>
    </row>
    <row r="11" spans="1:16" ht="14.4">
      <c r="A11" s="38">
        <v>6</v>
      </c>
      <c r="B11" s="38" t="s">
        <v>29</v>
      </c>
      <c r="C11" s="38" t="s">
        <v>72</v>
      </c>
      <c r="D11" s="38" t="s">
        <v>48</v>
      </c>
      <c r="E11" s="38" t="s">
        <v>49</v>
      </c>
      <c r="F11" s="52">
        <v>251100243689875</v>
      </c>
      <c r="G11" s="40" t="s">
        <v>73</v>
      </c>
      <c r="H11" s="41" t="s">
        <v>71</v>
      </c>
      <c r="I11" s="38" t="s">
        <v>69</v>
      </c>
      <c r="J11" s="38">
        <v>3</v>
      </c>
      <c r="K11" s="42">
        <f>+L11/J11</f>
        <v>2261088</v>
      </c>
      <c r="L11" s="43">
        <v>6783264</v>
      </c>
    </row>
    <row r="12" spans="1:16" ht="27.6">
      <c r="A12" s="44">
        <v>7</v>
      </c>
      <c r="B12" s="38" t="s">
        <v>29</v>
      </c>
      <c r="C12" s="38" t="s">
        <v>61</v>
      </c>
      <c r="D12" s="38" t="s">
        <v>48</v>
      </c>
      <c r="E12" s="38" t="s">
        <v>49</v>
      </c>
      <c r="F12" s="54">
        <v>251100453928053</v>
      </c>
      <c r="G12" s="55" t="s">
        <v>89</v>
      </c>
      <c r="H12" s="48">
        <v>32102850040029</v>
      </c>
      <c r="I12" s="38" t="s">
        <v>69</v>
      </c>
      <c r="J12" s="38">
        <v>1</v>
      </c>
      <c r="K12" s="42">
        <v>6324000</v>
      </c>
      <c r="L12" s="43">
        <f>K12*J12</f>
        <v>6324000</v>
      </c>
    </row>
    <row r="13" spans="1:16" ht="27.6">
      <c r="A13" s="38">
        <v>8</v>
      </c>
      <c r="B13" s="38" t="s">
        <v>29</v>
      </c>
      <c r="C13" s="47" t="s">
        <v>87</v>
      </c>
      <c r="D13" s="38" t="s">
        <v>50</v>
      </c>
      <c r="E13" s="38" t="s">
        <v>49</v>
      </c>
      <c r="F13" s="56">
        <v>251100243659364</v>
      </c>
      <c r="G13" s="55" t="s">
        <v>90</v>
      </c>
      <c r="H13" s="41">
        <v>203366731</v>
      </c>
      <c r="I13" s="38" t="s">
        <v>69</v>
      </c>
      <c r="J13" s="38">
        <v>12</v>
      </c>
      <c r="K13" s="42">
        <v>25000</v>
      </c>
      <c r="L13" s="57">
        <f>K13*J13</f>
        <v>300000</v>
      </c>
    </row>
    <row r="14" spans="1:16" ht="27.6">
      <c r="A14" s="47">
        <v>9</v>
      </c>
      <c r="B14" s="38" t="s">
        <v>29</v>
      </c>
      <c r="C14" s="38" t="s">
        <v>80</v>
      </c>
      <c r="D14" s="44" t="s">
        <v>50</v>
      </c>
      <c r="E14" s="38" t="s">
        <v>49</v>
      </c>
      <c r="F14" s="58">
        <v>251100243659426</v>
      </c>
      <c r="G14" s="59" t="s">
        <v>91</v>
      </c>
      <c r="H14" s="41">
        <v>303020732</v>
      </c>
      <c r="I14" s="38" t="s">
        <v>69</v>
      </c>
      <c r="J14" s="38">
        <v>1</v>
      </c>
      <c r="K14" s="42">
        <v>480000</v>
      </c>
      <c r="L14" s="57">
        <f>+K14*J14</f>
        <v>480000</v>
      </c>
      <c r="P14" s="60"/>
    </row>
    <row r="15" spans="1:16" ht="27.6">
      <c r="A15" s="47">
        <v>10</v>
      </c>
      <c r="B15" s="38" t="s">
        <v>29</v>
      </c>
      <c r="C15" s="38" t="s">
        <v>61</v>
      </c>
      <c r="D15" s="44" t="s">
        <v>50</v>
      </c>
      <c r="E15" s="38" t="s">
        <v>49</v>
      </c>
      <c r="F15" s="58">
        <v>251100453661696</v>
      </c>
      <c r="G15" s="55" t="s">
        <v>89</v>
      </c>
      <c r="H15" s="48">
        <v>32102850040029</v>
      </c>
      <c r="I15" s="38" t="s">
        <v>69</v>
      </c>
      <c r="J15" s="38">
        <v>1</v>
      </c>
      <c r="K15" s="42">
        <v>23289000</v>
      </c>
      <c r="L15" s="57">
        <f>+K15*J15</f>
        <v>23289000</v>
      </c>
    </row>
    <row r="16" spans="1:16">
      <c r="A16" s="94">
        <v>11</v>
      </c>
      <c r="B16" s="94" t="s">
        <v>29</v>
      </c>
      <c r="C16" s="94" t="s">
        <v>63</v>
      </c>
      <c r="D16" s="94" t="s">
        <v>50</v>
      </c>
      <c r="E16" s="94" t="s">
        <v>52</v>
      </c>
      <c r="F16" s="113">
        <v>251100103664322</v>
      </c>
      <c r="G16" s="103" t="s">
        <v>92</v>
      </c>
      <c r="H16" s="105">
        <v>306612737</v>
      </c>
      <c r="I16" s="38" t="s">
        <v>51</v>
      </c>
      <c r="J16" s="38">
        <v>2300</v>
      </c>
      <c r="K16" s="42">
        <v>121800</v>
      </c>
      <c r="L16" s="57">
        <f t="shared" ref="L16:L22" si="0">K16*J16</f>
        <v>280140000</v>
      </c>
    </row>
    <row r="17" spans="1:132">
      <c r="A17" s="95"/>
      <c r="B17" s="95"/>
      <c r="C17" s="95"/>
      <c r="D17" s="95"/>
      <c r="E17" s="95"/>
      <c r="F17" s="114"/>
      <c r="G17" s="104"/>
      <c r="H17" s="106"/>
      <c r="I17" s="38" t="s">
        <v>51</v>
      </c>
      <c r="J17" s="38">
        <v>2900</v>
      </c>
      <c r="K17" s="42">
        <v>101500</v>
      </c>
      <c r="L17" s="57">
        <f t="shared" si="0"/>
        <v>294350000</v>
      </c>
    </row>
    <row r="18" spans="1:132" ht="27.6">
      <c r="A18" s="38">
        <v>12</v>
      </c>
      <c r="B18" s="38" t="s">
        <v>29</v>
      </c>
      <c r="C18" s="44" t="s">
        <v>93</v>
      </c>
      <c r="D18" s="38" t="s">
        <v>50</v>
      </c>
      <c r="E18" s="61" t="s">
        <v>94</v>
      </c>
      <c r="F18" s="62" t="s">
        <v>95</v>
      </c>
      <c r="G18" s="40" t="s">
        <v>96</v>
      </c>
      <c r="H18" s="41">
        <v>305198217</v>
      </c>
      <c r="I18" s="38" t="s">
        <v>69</v>
      </c>
      <c r="J18" s="38">
        <v>1</v>
      </c>
      <c r="K18" s="42">
        <v>3432000</v>
      </c>
      <c r="L18" s="57">
        <f t="shared" si="0"/>
        <v>3432000</v>
      </c>
    </row>
    <row r="19" spans="1:132" ht="43.2">
      <c r="A19" s="38">
        <v>13</v>
      </c>
      <c r="B19" s="38" t="s">
        <v>29</v>
      </c>
      <c r="C19" s="44" t="s">
        <v>76</v>
      </c>
      <c r="D19" s="38" t="s">
        <v>50</v>
      </c>
      <c r="E19" s="38" t="s">
        <v>74</v>
      </c>
      <c r="F19" s="63" t="s">
        <v>97</v>
      </c>
      <c r="G19" s="115" t="s">
        <v>98</v>
      </c>
      <c r="H19" s="64" t="s">
        <v>99</v>
      </c>
      <c r="I19" s="38" t="s">
        <v>69</v>
      </c>
      <c r="J19" s="38">
        <v>1</v>
      </c>
      <c r="K19" s="42">
        <v>182000</v>
      </c>
      <c r="L19" s="57">
        <f t="shared" si="0"/>
        <v>182000</v>
      </c>
    </row>
    <row r="20" spans="1:132" ht="43.2">
      <c r="A20" s="38">
        <v>14</v>
      </c>
      <c r="B20" s="38" t="s">
        <v>29</v>
      </c>
      <c r="C20" s="38" t="s">
        <v>76</v>
      </c>
      <c r="D20" s="38" t="s">
        <v>50</v>
      </c>
      <c r="E20" s="38" t="s">
        <v>74</v>
      </c>
      <c r="F20" s="63" t="s">
        <v>100</v>
      </c>
      <c r="G20" s="116"/>
      <c r="H20" s="64" t="s">
        <v>99</v>
      </c>
      <c r="I20" s="38" t="s">
        <v>69</v>
      </c>
      <c r="J20" s="38">
        <v>1</v>
      </c>
      <c r="K20" s="42">
        <v>8325000</v>
      </c>
      <c r="L20" s="57">
        <f t="shared" si="0"/>
        <v>8325000</v>
      </c>
    </row>
    <row r="21" spans="1:132" ht="53.25" customHeight="1">
      <c r="A21" s="38">
        <v>15</v>
      </c>
      <c r="B21" s="38" t="s">
        <v>29</v>
      </c>
      <c r="C21" s="38" t="s">
        <v>76</v>
      </c>
      <c r="D21" s="38" t="s">
        <v>50</v>
      </c>
      <c r="E21" s="38" t="s">
        <v>74</v>
      </c>
      <c r="F21" s="65">
        <v>251110083446106</v>
      </c>
      <c r="G21" s="40" t="s">
        <v>101</v>
      </c>
      <c r="H21" s="41" t="s">
        <v>77</v>
      </c>
      <c r="I21" s="38" t="s">
        <v>51</v>
      </c>
      <c r="J21" s="38">
        <v>350</v>
      </c>
      <c r="K21" s="42">
        <v>51000</v>
      </c>
      <c r="L21" s="57">
        <f t="shared" si="0"/>
        <v>17850000</v>
      </c>
    </row>
    <row r="22" spans="1:132" ht="51.75" customHeight="1">
      <c r="A22" s="47">
        <v>16</v>
      </c>
      <c r="B22" s="38" t="s">
        <v>29</v>
      </c>
      <c r="C22" s="38" t="s">
        <v>76</v>
      </c>
      <c r="D22" s="38" t="s">
        <v>50</v>
      </c>
      <c r="E22" s="38" t="s">
        <v>74</v>
      </c>
      <c r="F22" s="66">
        <v>251110083446105</v>
      </c>
      <c r="G22" s="40" t="s">
        <v>101</v>
      </c>
      <c r="H22" s="41" t="s">
        <v>77</v>
      </c>
      <c r="I22" s="38" t="s">
        <v>51</v>
      </c>
      <c r="J22" s="38">
        <v>350</v>
      </c>
      <c r="K22" s="42">
        <v>51000</v>
      </c>
      <c r="L22" s="57">
        <f t="shared" si="0"/>
        <v>17850000</v>
      </c>
    </row>
    <row r="23" spans="1:132" s="25" customFormat="1" ht="43.2">
      <c r="A23" s="47">
        <v>17</v>
      </c>
      <c r="B23" s="38" t="s">
        <v>29</v>
      </c>
      <c r="C23" s="47" t="s">
        <v>102</v>
      </c>
      <c r="D23" s="38" t="s">
        <v>50</v>
      </c>
      <c r="E23" s="38" t="s">
        <v>52</v>
      </c>
      <c r="F23" s="67">
        <v>251100103698787</v>
      </c>
      <c r="G23" s="55" t="s">
        <v>103</v>
      </c>
      <c r="H23" s="68" t="s">
        <v>104</v>
      </c>
      <c r="I23" s="38" t="s">
        <v>69</v>
      </c>
      <c r="J23" s="38">
        <v>1</v>
      </c>
      <c r="K23" s="42">
        <v>75440500</v>
      </c>
      <c r="L23" s="57">
        <f>K23*J23</f>
        <v>75440500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</row>
    <row r="24" spans="1:132" s="29" customFormat="1" ht="27.6">
      <c r="A24" s="38">
        <v>18</v>
      </c>
      <c r="B24" s="38" t="s">
        <v>29</v>
      </c>
      <c r="C24" s="38" t="s">
        <v>75</v>
      </c>
      <c r="D24" s="38" t="s">
        <v>50</v>
      </c>
      <c r="E24" s="38" t="s">
        <v>74</v>
      </c>
      <c r="F24" s="69">
        <v>251110083461994</v>
      </c>
      <c r="G24" s="70" t="s">
        <v>105</v>
      </c>
      <c r="H24" s="41">
        <v>304815209</v>
      </c>
      <c r="I24" s="38" t="s">
        <v>51</v>
      </c>
      <c r="J24" s="38">
        <v>50</v>
      </c>
      <c r="K24" s="42">
        <v>42500</v>
      </c>
      <c r="L24" s="57">
        <f>K24*J24</f>
        <v>2125000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</row>
    <row r="25" spans="1:132" s="29" customFormat="1" ht="41.4">
      <c r="A25" s="47">
        <v>19</v>
      </c>
      <c r="B25" s="38" t="s">
        <v>29</v>
      </c>
      <c r="C25" s="38" t="s">
        <v>79</v>
      </c>
      <c r="D25" s="38" t="s">
        <v>50</v>
      </c>
      <c r="E25" s="38" t="s">
        <v>52</v>
      </c>
      <c r="F25" s="67">
        <v>251100103713123</v>
      </c>
      <c r="G25" s="40" t="s">
        <v>106</v>
      </c>
      <c r="H25" s="41">
        <v>204118319</v>
      </c>
      <c r="I25" s="38" t="s">
        <v>69</v>
      </c>
      <c r="J25" s="38">
        <v>12</v>
      </c>
      <c r="K25" s="42">
        <v>600000</v>
      </c>
      <c r="L25" s="57">
        <f>K25*J25</f>
        <v>7200000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</row>
    <row r="26" spans="1:132" s="29" customFormat="1" ht="41.4">
      <c r="A26" s="38">
        <v>20</v>
      </c>
      <c r="B26" s="38" t="s">
        <v>29</v>
      </c>
      <c r="C26" s="38" t="s">
        <v>107</v>
      </c>
      <c r="D26" s="38" t="s">
        <v>50</v>
      </c>
      <c r="E26" s="38" t="s">
        <v>74</v>
      </c>
      <c r="F26" s="69">
        <v>25311008004368</v>
      </c>
      <c r="G26" s="40" t="s">
        <v>101</v>
      </c>
      <c r="H26" s="41" t="s">
        <v>77</v>
      </c>
      <c r="I26" s="38" t="s">
        <v>51</v>
      </c>
      <c r="J26" s="38">
        <v>5000</v>
      </c>
      <c r="K26" s="42">
        <v>48600</v>
      </c>
      <c r="L26" s="57">
        <f>K26*J26</f>
        <v>243000000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</row>
    <row r="27" spans="1:132" s="29" customFormat="1">
      <c r="A27" s="94">
        <v>21</v>
      </c>
      <c r="B27" s="94" t="s">
        <v>29</v>
      </c>
      <c r="C27" s="94" t="s">
        <v>63</v>
      </c>
      <c r="D27" s="94" t="s">
        <v>50</v>
      </c>
      <c r="E27" s="94" t="s">
        <v>52</v>
      </c>
      <c r="F27" s="117">
        <v>251100103852349</v>
      </c>
      <c r="G27" s="103" t="s">
        <v>92</v>
      </c>
      <c r="H27" s="105">
        <v>306612737</v>
      </c>
      <c r="I27" s="94" t="s">
        <v>51</v>
      </c>
      <c r="J27" s="38">
        <v>1100</v>
      </c>
      <c r="K27" s="42">
        <v>121800</v>
      </c>
      <c r="L27" s="57">
        <f>K27*J27</f>
        <v>133980000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</row>
    <row r="28" spans="1:132" s="29" customFormat="1">
      <c r="A28" s="95"/>
      <c r="B28" s="95"/>
      <c r="C28" s="95"/>
      <c r="D28" s="95"/>
      <c r="E28" s="95"/>
      <c r="F28" s="118"/>
      <c r="G28" s="104"/>
      <c r="H28" s="106"/>
      <c r="I28" s="95"/>
      <c r="J28" s="38">
        <v>1100</v>
      </c>
      <c r="K28" s="42">
        <v>101500</v>
      </c>
      <c r="L28" s="57">
        <f>+K28*J28</f>
        <v>111650000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</row>
    <row r="29" spans="1:132" s="29" customFormat="1" ht="41.4">
      <c r="A29" s="38">
        <v>22</v>
      </c>
      <c r="B29" s="38" t="s">
        <v>29</v>
      </c>
      <c r="C29" s="44" t="s">
        <v>108</v>
      </c>
      <c r="D29" s="38" t="s">
        <v>50</v>
      </c>
      <c r="E29" s="38" t="s">
        <v>52</v>
      </c>
      <c r="F29" s="69">
        <v>251100103730497</v>
      </c>
      <c r="G29" s="40" t="s">
        <v>109</v>
      </c>
      <c r="H29" s="41">
        <v>201991922</v>
      </c>
      <c r="I29" s="38" t="s">
        <v>69</v>
      </c>
      <c r="J29" s="38">
        <v>1</v>
      </c>
      <c r="K29" s="42">
        <v>450000</v>
      </c>
      <c r="L29" s="57">
        <f>+K29*J29</f>
        <v>450000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</row>
    <row r="30" spans="1:132" s="29" customFormat="1" ht="27.6">
      <c r="A30" s="38">
        <v>23</v>
      </c>
      <c r="B30" s="38" t="s">
        <v>29</v>
      </c>
      <c r="C30" s="38" t="s">
        <v>78</v>
      </c>
      <c r="D30" s="38" t="s">
        <v>50</v>
      </c>
      <c r="E30" s="38" t="s">
        <v>49</v>
      </c>
      <c r="F30" s="69">
        <v>251100453781339</v>
      </c>
      <c r="G30" s="55" t="s">
        <v>110</v>
      </c>
      <c r="H30" s="71">
        <v>32508530020013</v>
      </c>
      <c r="I30" s="38" t="s">
        <v>69</v>
      </c>
      <c r="J30" s="38">
        <v>1</v>
      </c>
      <c r="K30" s="42">
        <v>3061800</v>
      </c>
      <c r="L30" s="57">
        <f>K30*J30</f>
        <v>3061800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</row>
    <row r="31" spans="1:132" ht="27.6">
      <c r="A31" s="38">
        <v>24</v>
      </c>
      <c r="B31" s="38" t="s">
        <v>29</v>
      </c>
      <c r="C31" s="38" t="s">
        <v>111</v>
      </c>
      <c r="D31" s="38" t="s">
        <v>50</v>
      </c>
      <c r="E31" s="38" t="s">
        <v>49</v>
      </c>
      <c r="F31" s="72">
        <v>251100243822322</v>
      </c>
      <c r="G31" s="73" t="s">
        <v>112</v>
      </c>
      <c r="H31" s="41">
        <v>201440547</v>
      </c>
      <c r="I31" s="38" t="s">
        <v>69</v>
      </c>
      <c r="J31" s="38">
        <v>12</v>
      </c>
      <c r="K31" s="42">
        <v>40296</v>
      </c>
      <c r="L31" s="57">
        <f>K31*J31</f>
        <v>483552</v>
      </c>
    </row>
    <row r="32" spans="1:132" ht="39.75" customHeight="1">
      <c r="A32" s="38">
        <v>25</v>
      </c>
      <c r="B32" s="38" t="s">
        <v>29</v>
      </c>
      <c r="C32" s="38" t="s">
        <v>113</v>
      </c>
      <c r="D32" s="38" t="s">
        <v>50</v>
      </c>
      <c r="E32" s="38" t="s">
        <v>52</v>
      </c>
      <c r="F32" s="69">
        <v>251100103844566</v>
      </c>
      <c r="G32" s="55" t="s">
        <v>114</v>
      </c>
      <c r="H32" s="41">
        <v>305109680</v>
      </c>
      <c r="I32" s="38" t="s">
        <v>51</v>
      </c>
      <c r="J32" s="38">
        <v>12</v>
      </c>
      <c r="K32" s="42">
        <v>1070400</v>
      </c>
      <c r="L32" s="57">
        <f>K32*J32</f>
        <v>12844800</v>
      </c>
    </row>
    <row r="33" spans="1:14" ht="27.6">
      <c r="A33" s="47">
        <v>26</v>
      </c>
      <c r="B33" s="38" t="s">
        <v>29</v>
      </c>
      <c r="C33" s="44" t="s">
        <v>76</v>
      </c>
      <c r="D33" s="38" t="s">
        <v>50</v>
      </c>
      <c r="E33" s="38" t="s">
        <v>74</v>
      </c>
      <c r="F33" s="67">
        <v>25311008019793</v>
      </c>
      <c r="G33" s="73" t="s">
        <v>115</v>
      </c>
      <c r="H33" s="41">
        <v>304761055</v>
      </c>
      <c r="I33" s="38" t="s">
        <v>51</v>
      </c>
      <c r="J33" s="38">
        <v>600</v>
      </c>
      <c r="K33" s="42">
        <v>119000</v>
      </c>
      <c r="L33" s="57">
        <f>K33*J33</f>
        <v>71400000</v>
      </c>
      <c r="N33" s="29"/>
    </row>
    <row r="34" spans="1:14" ht="27.6">
      <c r="A34" s="38">
        <v>27</v>
      </c>
      <c r="B34" s="38" t="s">
        <v>29</v>
      </c>
      <c r="C34" s="38" t="s">
        <v>81</v>
      </c>
      <c r="D34" s="38" t="s">
        <v>50</v>
      </c>
      <c r="E34" s="38" t="s">
        <v>74</v>
      </c>
      <c r="F34" s="38" t="s">
        <v>82</v>
      </c>
      <c r="G34" s="70" t="s">
        <v>83</v>
      </c>
      <c r="H34" s="74">
        <v>307442330</v>
      </c>
      <c r="I34" s="38" t="s">
        <v>69</v>
      </c>
      <c r="J34" s="38">
        <v>1</v>
      </c>
      <c r="K34" s="42">
        <v>800000</v>
      </c>
      <c r="L34" s="57">
        <v>800000</v>
      </c>
    </row>
    <row r="35" spans="1:14" ht="41.4">
      <c r="A35" s="38">
        <v>28</v>
      </c>
      <c r="B35" s="38" t="s">
        <v>29</v>
      </c>
      <c r="C35" s="38" t="s">
        <v>107</v>
      </c>
      <c r="D35" s="38" t="s">
        <v>50</v>
      </c>
      <c r="E35" s="38" t="s">
        <v>74</v>
      </c>
      <c r="F35" s="65">
        <v>25311008031719</v>
      </c>
      <c r="G35" s="40" t="s">
        <v>101</v>
      </c>
      <c r="H35" s="41" t="s">
        <v>77</v>
      </c>
      <c r="I35" s="38" t="s">
        <v>51</v>
      </c>
      <c r="J35" s="38">
        <v>2000</v>
      </c>
      <c r="K35" s="42">
        <v>48600</v>
      </c>
      <c r="L35" s="57">
        <f>K35*J35</f>
        <v>97200000</v>
      </c>
    </row>
  </sheetData>
  <autoFilter ref="A5:EC35" xr:uid="{00000000-0009-0000-0000-000004000000}"/>
  <mergeCells count="38">
    <mergeCell ref="I27:I28"/>
    <mergeCell ref="F16:F17"/>
    <mergeCell ref="G16:G17"/>
    <mergeCell ref="H16:H17"/>
    <mergeCell ref="G19:G20"/>
    <mergeCell ref="F27:F28"/>
    <mergeCell ref="G27:G28"/>
    <mergeCell ref="H27:H28"/>
    <mergeCell ref="A27:A28"/>
    <mergeCell ref="B27:B28"/>
    <mergeCell ref="C27:C28"/>
    <mergeCell ref="D27:D28"/>
    <mergeCell ref="E27:E28"/>
    <mergeCell ref="I7:I8"/>
    <mergeCell ref="J7:J8"/>
    <mergeCell ref="K7:K8"/>
    <mergeCell ref="L7:L8"/>
    <mergeCell ref="A16:A17"/>
    <mergeCell ref="B16:B17"/>
    <mergeCell ref="C16:C17"/>
    <mergeCell ref="D16:D17"/>
    <mergeCell ref="E16:E17"/>
    <mergeCell ref="A7:A8"/>
    <mergeCell ref="B7:B8"/>
    <mergeCell ref="A1:L1"/>
    <mergeCell ref="C3:C4"/>
    <mergeCell ref="D3:D4"/>
    <mergeCell ref="E3:E4"/>
    <mergeCell ref="F3:F4"/>
    <mergeCell ref="G3:H3"/>
    <mergeCell ref="A3:A4"/>
    <mergeCell ref="B3:B4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H9"/>
  <sheetViews>
    <sheetView workbookViewId="0">
      <selection activeCell="D4" sqref="D4:D5"/>
    </sheetView>
  </sheetViews>
  <sheetFormatPr defaultColWidth="9.109375" defaultRowHeight="15.6"/>
  <cols>
    <col min="1" max="2" width="9.109375" style="8"/>
    <col min="3" max="3" width="12.5546875" style="8" customWidth="1"/>
    <col min="4" max="4" width="16.33203125" style="8" customWidth="1"/>
    <col min="5" max="5" width="18.44140625" style="8" customWidth="1"/>
    <col min="6" max="6" width="20.6640625" style="8" customWidth="1"/>
    <col min="7" max="7" width="19.33203125" style="8" customWidth="1"/>
    <col min="8" max="8" width="22.88671875" style="8" customWidth="1"/>
    <col min="9" max="16384" width="9.109375" style="8"/>
  </cols>
  <sheetData>
    <row r="2" spans="1:8" ht="45.75" customHeight="1">
      <c r="A2" s="129" t="s">
        <v>122</v>
      </c>
      <c r="B2" s="129"/>
      <c r="C2" s="129"/>
      <c r="D2" s="129"/>
      <c r="E2" s="129"/>
      <c r="F2" s="129"/>
      <c r="G2" s="129"/>
      <c r="H2" s="129"/>
    </row>
    <row r="4" spans="1:8" ht="27.6">
      <c r="A4" s="122" t="s">
        <v>10</v>
      </c>
      <c r="B4" s="122" t="s">
        <v>23</v>
      </c>
      <c r="C4" s="122" t="s">
        <v>53</v>
      </c>
      <c r="D4" s="89" t="s">
        <v>38</v>
      </c>
      <c r="E4" s="122" t="s">
        <v>39</v>
      </c>
      <c r="F4" s="123" t="s">
        <v>15</v>
      </c>
      <c r="G4" s="123"/>
      <c r="H4" s="130" t="s">
        <v>54</v>
      </c>
    </row>
    <row r="5" spans="1:8">
      <c r="A5" s="122"/>
      <c r="B5" s="122"/>
      <c r="C5" s="122"/>
      <c r="D5" s="89"/>
      <c r="E5" s="122"/>
      <c r="F5" s="124" t="s">
        <v>19</v>
      </c>
      <c r="G5" s="124" t="s">
        <v>20</v>
      </c>
      <c r="H5" s="130" t="s">
        <v>45</v>
      </c>
    </row>
    <row r="6" spans="1:8">
      <c r="A6" s="11">
        <v>1</v>
      </c>
      <c r="B6" s="10" t="s">
        <v>29</v>
      </c>
      <c r="C6" s="119" t="s">
        <v>55</v>
      </c>
      <c r="D6" s="120"/>
      <c r="E6" s="120"/>
      <c r="F6" s="120"/>
      <c r="G6" s="120"/>
      <c r="H6" s="121"/>
    </row>
    <row r="7" spans="1:8">
      <c r="A7" s="11">
        <v>2</v>
      </c>
      <c r="B7" s="10" t="s">
        <v>34</v>
      </c>
      <c r="C7" s="119"/>
      <c r="D7" s="120"/>
      <c r="E7" s="120"/>
      <c r="F7" s="120"/>
      <c r="G7" s="120"/>
      <c r="H7" s="121"/>
    </row>
    <row r="8" spans="1:8">
      <c r="A8" s="11">
        <v>3</v>
      </c>
      <c r="B8" s="10" t="s">
        <v>35</v>
      </c>
      <c r="C8" s="119"/>
      <c r="D8" s="120"/>
      <c r="E8" s="120"/>
      <c r="F8" s="120"/>
      <c r="G8" s="120"/>
      <c r="H8" s="121"/>
    </row>
    <row r="9" spans="1:8">
      <c r="A9" s="11">
        <v>4</v>
      </c>
      <c r="B9" s="10" t="s">
        <v>36</v>
      </c>
      <c r="C9" s="119"/>
      <c r="D9" s="120"/>
      <c r="E9" s="120"/>
      <c r="F9" s="120"/>
      <c r="G9" s="120"/>
      <c r="H9" s="121"/>
    </row>
  </sheetData>
  <mergeCells count="11">
    <mergeCell ref="A2:H2"/>
    <mergeCell ref="C6:H6"/>
    <mergeCell ref="C7:H7"/>
    <mergeCell ref="C8:H8"/>
    <mergeCell ref="C9:H9"/>
    <mergeCell ref="A4:A5"/>
    <mergeCell ref="B4:B5"/>
    <mergeCell ref="C4:C5"/>
    <mergeCell ref="D4:D5"/>
    <mergeCell ref="E4:E5"/>
    <mergeCell ref="F4:G4"/>
  </mergeCells>
  <hyperlinks>
    <hyperlink ref="D4" r:id="rId1" display="javascript:scrollText(5421891)" xr:uid="{00000000-0004-0000-0500-000000000000}"/>
  </hyperlinks>
  <pageMargins left="0.7" right="0.7" top="0.75" bottom="0.75" header="0.3" footer="0.3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1-илова</vt:lpstr>
      <vt:lpstr>2-илова</vt:lpstr>
      <vt:lpstr>3-илова</vt:lpstr>
      <vt:lpstr>4-илова</vt:lpstr>
      <vt:lpstr>5-илова</vt:lpstr>
      <vt:lpstr>6-илова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2025-04-25T07:55:53Z</dcterms:modified>
</cp:coreProperties>
</file>