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75EFC56-0CA0-4EF9-A0E6-AC1ABEB6A1D4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-илова" sheetId="1" r:id="rId1"/>
    <sheet name="2-илова" sheetId="2" r:id="rId2"/>
    <sheet name="3-илова" sheetId="3" r:id="rId3"/>
    <sheet name="4-илова" sheetId="4" r:id="rId4"/>
    <sheet name="5-илова" sheetId="5" r:id="rId5"/>
    <sheet name="6-илова" sheetId="6" r:id="rId6"/>
  </sheets>
  <definedNames>
    <definedName name="_xlnm._FilterDatabase" localSheetId="4" hidden="1">'5-илова'!$A$5:$EC$45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7" i="5" l="1"/>
  <c r="L86" i="5"/>
  <c r="L85" i="5"/>
  <c r="L84" i="5"/>
  <c r="L83" i="5"/>
  <c r="L82" i="5"/>
  <c r="K81" i="5"/>
  <c r="L81" i="5" s="1"/>
  <c r="L80" i="5"/>
  <c r="L79" i="5"/>
  <c r="L78" i="5"/>
  <c r="L77" i="5"/>
  <c r="L76" i="5" l="1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E11" i="3" l="1"/>
  <c r="D16" i="3"/>
  <c r="E16" i="3"/>
  <c r="D11" i="3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F8" i="1" l="1"/>
</calcChain>
</file>

<file path=xl/sharedStrings.xml><?xml version="1.0" encoding="utf-8"?>
<sst xmlns="http://schemas.openxmlformats.org/spreadsheetml/2006/main" count="499" uniqueCount="142">
  <si>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</si>
  <si>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</si>
  <si>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</si>
  <si>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 xml:space="preserve">шундан:
</t>
  </si>
  <si>
    <t>жами</t>
  </si>
  <si>
    <t>иш ҳақи ва унга тенглаштирувчи тўловлар миқдори</t>
  </si>
  <si>
    <t xml:space="preserve">ягона ижтимоий солиқ
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</si>
  <si>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</si>
  <si>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</si>
  <si>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( минг. сўм)</t>
  </si>
  <si>
    <t>Т/р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</si>
  <si>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</si>
  <si>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</si>
  <si>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</si>
  <si>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</si>
  <si>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</si>
  <si>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</si>
  <si>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</si>
  <si>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</si>
  <si>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Пудратчи номи</t>
  </si>
  <si>
    <t>Корхона СТИРи</t>
  </si>
  <si>
    <t>Капитал қўйилмалар ҳисобидан амалга оширилаётган лойиҳалар мавжуд эмас</t>
  </si>
  <si>
    <t>ОАК тасарруфида бюджет ташкилотлари мавжуд эмас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</si>
  <si>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</si>
  <si>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</si>
  <si>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</si>
  <si>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</si>
  <si>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</si>
  <si>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</si>
  <si>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</si>
  <si>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</si>
  <si>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</si>
  <si>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</si>
  <si>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</si>
  <si>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2-чорак</t>
  </si>
  <si>
    <t>3-чорак</t>
  </si>
  <si>
    <t>4-чорак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</si>
  <si>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</si>
  <si>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</si>
  <si>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</si>
  <si>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</si>
  <si>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</si>
  <si>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</si>
  <si>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</si>
  <si>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</t>
  </si>
  <si>
    <t>(минг сўм)</t>
  </si>
  <si>
    <t>Асосий воситалар харид қилиш учун ўтказилган танловлар (тендерлар) ва амалга оширилган давлат харидлари  амалга оширилмади</t>
  </si>
  <si>
    <t>Молиялаштириш манбаси (бюджет/ бюджетдан ташқари маблағлар ҳисобидан)</t>
  </si>
  <si>
    <t>Харид қилинган товарлар (хизматлар) жами миқдори (хажми) қиймати (сўм)</t>
  </si>
  <si>
    <t>O'ZBEKTELEKOM</t>
  </si>
  <si>
    <t>Бюджет</t>
  </si>
  <si>
    <t>Тўғридан-тўғри (№ПФ-3953)</t>
  </si>
  <si>
    <t>Бензин</t>
  </si>
  <si>
    <t>литр</t>
  </si>
  <si>
    <t>ЧП " УмаровТ.С"</t>
  </si>
  <si>
    <t>Бюджетдан ташқари</t>
  </si>
  <si>
    <t>"OAK Axborot Kommunikatsiya texnologiyalarini JE va RM" ДУК</t>
  </si>
  <si>
    <t>Дона</t>
  </si>
  <si>
    <t>"O'zR MARKAZIY BANKINING "DAVLAT BELGISI"" DUK</t>
  </si>
  <si>
    <t>Ягона етказиб берувчи (ЎРҚ №472)</t>
  </si>
  <si>
    <t>ЎРҚ -684 (энг яхши таклиф)</t>
  </si>
  <si>
    <t>Тадбир номи</t>
  </si>
  <si>
    <t>Шартноманинг умумий қиймати</t>
  </si>
  <si>
    <t>Қурилиш, реконструкция қилиш ва таъмирлаш ишлари бўйича тановлар (тендерлар) ўтказилмади</t>
  </si>
  <si>
    <t>Хисобот даври</t>
  </si>
  <si>
    <t>Лот рақами</t>
  </si>
  <si>
    <t xml:space="preserve">Пудратчи тўғрисида маълумотлар </t>
  </si>
  <si>
    <t>Номи</t>
  </si>
  <si>
    <t>СТИР</t>
  </si>
  <si>
    <t>Услуга интернета</t>
  </si>
  <si>
    <t>услуга</t>
  </si>
  <si>
    <t>Услуги телефонной связи</t>
  </si>
  <si>
    <t>Услуги хостинга</t>
  </si>
  <si>
    <t>Услуга кибербезопасности</t>
  </si>
  <si>
    <t>"KIBERXAVFSIZLIK MARKAZI" DUK</t>
  </si>
  <si>
    <t>Республика махсус алока богламаси</t>
  </si>
  <si>
    <t>Услуги IJRO</t>
  </si>
  <si>
    <t>Услуги защищенной эл почты E-XAT</t>
  </si>
  <si>
    <t>МЧЖ "UNG Petro"</t>
  </si>
  <si>
    <t>МЧЖ Единый интегратор UZINFOCOM</t>
  </si>
  <si>
    <t>МЧЖ "UNICON-SOFT"</t>
  </si>
  <si>
    <t>Автомашина мойини алмаштириш ва таъмирлаш</t>
  </si>
  <si>
    <t>Малака ошириш</t>
  </si>
  <si>
    <t>ХХХ</t>
  </si>
  <si>
    <t>Услуги спец связи</t>
  </si>
  <si>
    <t>Махсус почта хизмати</t>
  </si>
  <si>
    <t>Диплом ва бланкаларни таёрлаб бериш</t>
  </si>
  <si>
    <t>Институт СНБ РУз</t>
  </si>
  <si>
    <t>Антиплагиат тизими</t>
  </si>
  <si>
    <t>Мавзу тизими</t>
  </si>
  <si>
    <t>Архив сақлови</t>
  </si>
  <si>
    <t>Центральный госархив Руз</t>
  </si>
  <si>
    <t>Архив ишлови</t>
  </si>
  <si>
    <t>Картриджларни сиёхини тўлдириш ва хизмат кўрсатиш</t>
  </si>
  <si>
    <t>Электрон- аукцион</t>
  </si>
  <si>
    <t>ООО FORWARD TECHNOLOGY SOLUTION</t>
  </si>
  <si>
    <t>ЧП "ERKIN AVTO BIZNES"</t>
  </si>
  <si>
    <t>Страхование</t>
  </si>
  <si>
    <t>KAFIL-SUG`URTA" МЧЖ</t>
  </si>
  <si>
    <t>Фумигация</t>
  </si>
  <si>
    <t>Тошкент шаҳар ўсимликлар карантини ҳудудий инспекцияси</t>
  </si>
  <si>
    <t>OOO "UNG Petro"</t>
  </si>
  <si>
    <t xml:space="preserve">литр </t>
  </si>
  <si>
    <t>Хостинг</t>
  </si>
  <si>
    <t>DAVLAT AXBOROT TIZIMLARINI YARATISH VA QO`LLAB QUVVATLASH</t>
  </si>
  <si>
    <t>Бумага А-4</t>
  </si>
  <si>
    <t>OOO JAUMKANS PAPERS</t>
  </si>
  <si>
    <t>дона</t>
  </si>
  <si>
    <t>минг сўмда</t>
  </si>
  <si>
    <t>Бюджет маблағлари</t>
  </si>
  <si>
    <t>Услуги соответствия кибербезопасности</t>
  </si>
  <si>
    <t>YATT XUSANOV DONIYOR ABDURAXMANOVICH</t>
  </si>
  <si>
    <t>Возмещение коммунальных услуг</t>
  </si>
  <si>
    <t>Управление делами АН РУз</t>
  </si>
  <si>
    <t>ХК "ERKIN AVTO BIZNES"</t>
  </si>
  <si>
    <t>MIRALIEV JA`FARALI TURSUNALI O`G`LI</t>
  </si>
  <si>
    <t>Аккумулятор</t>
  </si>
  <si>
    <t>MCHJ GRAND-AVTO- CLASS-SERVICE</t>
  </si>
  <si>
    <t>KANSLER" MChJ</t>
  </si>
  <si>
    <t>Double Pro</t>
  </si>
  <si>
    <t>Аккумулиятор харид қилиш</t>
  </si>
  <si>
    <t>MUSTANG BIZNES PLUS MChJ</t>
  </si>
  <si>
    <t>YURISTLAR MALAKASINI OSHIRISH MARKAZI</t>
  </si>
  <si>
    <t>"Киберхавфсизлик маркази" ДУК</t>
  </si>
  <si>
    <t>Дастур экспертизаси учун</t>
  </si>
  <si>
    <t>Автомашинани таъмирлаш</t>
  </si>
  <si>
    <t>Суғурта</t>
  </si>
  <si>
    <t>Бахромов Рустамжон Анваржон угли</t>
  </si>
  <si>
    <t>Автомашинани мойини алмаштириш ва  таъмирлаш</t>
  </si>
  <si>
    <t>MOLIYA VAZIRLIGI O`QUV MARKAZI</t>
  </si>
  <si>
    <t>Молиячи журнали обунаси</t>
  </si>
  <si>
    <t xml:space="preserve"> Обогреватель</t>
  </si>
  <si>
    <t>ORTIQXON BIZNES MCHJ</t>
  </si>
  <si>
    <t>KANSMART MCHJ</t>
  </si>
  <si>
    <t>А4 Қоғоз</t>
  </si>
  <si>
    <t>Ўзбекистон Республикаси Олий аттестация комиссяси</t>
  </si>
  <si>
    <t>2023 йилда Ўзбекистон Республикаси Олий аттестация комиссияси томонидан ўтказилган танловлар (тендерлар) ва амалга оширилган давлат харидлари тўғрисидаги
МАЪЛУМОТЛАР</t>
  </si>
  <si>
    <t>2023 йилда Ўзбекистон Республикаси Олий аттестация комиссиясининг  капитал қўйилмалар ҳисобидан амалга оширилаётган лойиҳаларнинг ижроси тўғрисидаги
МАЪЛУМОТЛАР</t>
  </si>
  <si>
    <t>Ўзбекистон Республикаси Олий аттестация комиссиясининг 2023 йилда бюджетдан ажратилган маблағларнинг чегараланган миқдорининг ўз тасарруфидаги бюджет ташкилотлари кесимида тақсимоти тўғрисида</t>
  </si>
  <si>
    <t>2023 йилда Ўзбекистон Республикаси Олий аттестация комиссияси томонидан асосий воситалар харид қилиш учун ўтказилган танловлар (тендерлар) ва амалга оширилган давлат харидлари тўғрисидаги
МАЪЛУМОТЛАР</t>
  </si>
  <si>
    <t>2023 йилда Ўзбекистон Республикаси Олий аттестация комиссияси томонидан кам баҳоли ва тез эскирувчи буюмлар харид қилиш учун ўтказилган танловлар (тендерлар) ва амалга оширилган давлат харидлари тўғрисидаги
МАЪЛУМОТЛАР</t>
  </si>
  <si>
    <t>2023 йилда Ўзбекистон Республикаси Олий аттестация комиссияси томонидан қурилиш, реконструкция қилиш ва таъмирлаш ишлари бўйича ўтказилган танловлар (тендерлар) тўғрисидаги
МАЪЛУМОТЛАР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</si>
</sst>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64" fontId="2" fillId="0" borderId="1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1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164" fontId="4" fillId="2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 wrapText="1"/>
    </xf>
    <xf numFmtId="164" fontId="2" fillId="0" borderId="0" xfId="1" applyFont="1"/>
    <xf numFmtId="0" fontId="2" fillId="2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7" fillId="3" borderId="0" xfId="0" applyFont="1" applyFill="1" applyAlignment="1">
      <alignment horizont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1" fontId="7" fillId="3" borderId="0" xfId="0" applyNumberFormat="1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5" fontId="7" fillId="3" borderId="5" xfId="0" applyNumberFormat="1" applyFont="1" applyFill="1" applyBorder="1" applyAlignment="1">
      <alignment horizontal="center"/>
    </xf>
    <xf numFmtId="165" fontId="7" fillId="3" borderId="6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wrapText="1"/>
    </xf>
    <xf numFmtId="165" fontId="7" fillId="3" borderId="5" xfId="0" applyNumberFormat="1" applyFont="1" applyFill="1" applyBorder="1" applyAlignment="1">
      <alignment horizontal="center" vertical="center" wrapText="1"/>
    </xf>
    <xf numFmtId="165" fontId="7" fillId="3" borderId="6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scrollText(5421870)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L9"/>
  <sheetViews>
    <sheetView tabSelected="1" view="pageBreakPreview" zoomScaleNormal="100" zoomScaleSheetLayoutView="100" workbookViewId="0">
      <selection activeCell="B5" sqref="B5:B7"/>
    </sheetView>
  </sheetViews>
  <sheetFormatPr defaultColWidth="9.109375" defaultRowHeight="15.6" x14ac:dyDescent="0.3"/>
  <cols>
    <col min="1" max="1" width="9.109375" style="2"/>
    <col min="2" max="2" width="25.6640625" style="2" customWidth="1"/>
    <col min="3" max="3" width="16.5546875" style="2" bestFit="1" customWidth="1"/>
    <col min="4" max="4" width="21.33203125" style="2" customWidth="1"/>
    <col min="5" max="5" width="17.5546875" style="2" customWidth="1"/>
    <col min="6" max="6" width="19.109375" style="2" customWidth="1"/>
    <col min="7" max="7" width="32.33203125" style="2" customWidth="1"/>
    <col min="8" max="16384" width="9.109375" style="2"/>
  </cols>
  <sheetData>
    <row r="2" spans="1:12" ht="33.75" customHeight="1" x14ac:dyDescent="0.3">
      <c r="A2" s="60" t="s">
        <v>138</v>
      </c>
      <c r="B2" s="60"/>
      <c r="C2" s="60"/>
      <c r="D2" s="60"/>
      <c r="E2" s="60"/>
      <c r="F2" s="60"/>
      <c r="G2" s="60"/>
      <c r="H2" s="1"/>
      <c r="I2" s="1"/>
      <c r="J2" s="1"/>
      <c r="K2" s="1"/>
      <c r="L2" s="1"/>
    </row>
    <row r="4" spans="1:12" x14ac:dyDescent="0.3">
      <c r="G4" s="4" t="s">
        <v>9</v>
      </c>
    </row>
    <row r="5" spans="1:12" x14ac:dyDescent="0.3">
      <c r="A5" s="64" t="s">
        <v>0</v>
      </c>
      <c r="B5" s="64" t="s">
        <v>1</v>
      </c>
      <c r="C5" s="64" t="s">
        <v>2</v>
      </c>
      <c r="D5" s="64"/>
      <c r="E5" s="64"/>
      <c r="F5" s="64"/>
      <c r="G5" s="64"/>
    </row>
    <row r="6" spans="1:12" ht="45" customHeight="1" x14ac:dyDescent="0.3">
      <c r="A6" s="64"/>
      <c r="B6" s="64"/>
      <c r="C6" s="64" t="s">
        <v>4</v>
      </c>
      <c r="D6" s="64" t="s">
        <v>3</v>
      </c>
      <c r="E6" s="64"/>
      <c r="F6" s="64"/>
      <c r="G6" s="64"/>
    </row>
    <row r="7" spans="1:12" ht="62.4" x14ac:dyDescent="0.3">
      <c r="A7" s="64"/>
      <c r="B7" s="64"/>
      <c r="C7" s="64"/>
      <c r="D7" s="3" t="s">
        <v>5</v>
      </c>
      <c r="E7" s="3" t="s">
        <v>6</v>
      </c>
      <c r="F7" s="3" t="s">
        <v>7</v>
      </c>
      <c r="G7" s="3" t="s">
        <v>8</v>
      </c>
    </row>
    <row r="8" spans="1:12" ht="46.8" x14ac:dyDescent="0.3">
      <c r="A8" s="3">
        <v>1</v>
      </c>
      <c r="B8" s="3" t="s">
        <v>135</v>
      </c>
      <c r="C8" s="6">
        <v>5083146.4000000004</v>
      </c>
      <c r="D8" s="5">
        <v>3871183.7</v>
      </c>
      <c r="E8" s="5">
        <v>968981.8</v>
      </c>
      <c r="F8" s="5">
        <f>+C8-D8-E8</f>
        <v>242980.90000000014</v>
      </c>
      <c r="G8" s="5" t="s">
        <v>83</v>
      </c>
    </row>
    <row r="9" spans="1:12" x14ac:dyDescent="0.3">
      <c r="A9" s="3">
        <v>2</v>
      </c>
      <c r="B9" s="61" t="s">
        <v>22</v>
      </c>
      <c r="C9" s="62"/>
      <c r="D9" s="62"/>
      <c r="E9" s="62"/>
      <c r="F9" s="62"/>
      <c r="G9" s="63"/>
    </row>
  </sheetData>
  <mergeCells count="7">
    <mergeCell ref="A2:G2"/>
    <mergeCell ref="B9:G9"/>
    <mergeCell ref="C5:G5"/>
    <mergeCell ref="D6:G6"/>
    <mergeCell ref="C6:C7"/>
    <mergeCell ref="B5:B7"/>
    <mergeCell ref="A5:A7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3:J11"/>
  <sheetViews>
    <sheetView workbookViewId="0">
      <selection activeCell="A4" sqref="A4"/>
    </sheetView>
  </sheetViews>
  <sheetFormatPr defaultColWidth="9.109375" defaultRowHeight="15.6" x14ac:dyDescent="0.3"/>
  <cols>
    <col min="1" max="1" width="9.109375" style="9"/>
    <col min="2" max="2" width="12.88671875" style="9" customWidth="1"/>
    <col min="3" max="7" width="9.109375" style="9"/>
    <col min="8" max="10" width="20.88671875" style="9" customWidth="1"/>
    <col min="11" max="16384" width="9.109375" style="9"/>
  </cols>
  <sheetData>
    <row r="3" spans="1:10" ht="58.5" customHeight="1" x14ac:dyDescent="0.3">
      <c r="A3" s="68" t="s">
        <v>137</v>
      </c>
      <c r="B3" s="68"/>
      <c r="C3" s="68"/>
      <c r="D3" s="68"/>
      <c r="E3" s="68"/>
      <c r="F3" s="68"/>
      <c r="G3" s="68"/>
      <c r="H3" s="68"/>
      <c r="I3" s="68"/>
      <c r="J3" s="68"/>
    </row>
    <row r="6" spans="1:10" ht="48.75" customHeight="1" x14ac:dyDescent="0.3">
      <c r="A6" s="69" t="s">
        <v>10</v>
      </c>
      <c r="B6" s="70" t="s">
        <v>11</v>
      </c>
      <c r="C6" s="70" t="s">
        <v>12</v>
      </c>
      <c r="D6" s="70" t="s">
        <v>13</v>
      </c>
      <c r="E6" s="70" t="s">
        <v>14</v>
      </c>
      <c r="F6" s="71" t="s">
        <v>15</v>
      </c>
      <c r="G6" s="71"/>
      <c r="H6" s="70" t="s">
        <v>16</v>
      </c>
      <c r="I6" s="70" t="s">
        <v>17</v>
      </c>
      <c r="J6" s="70" t="s">
        <v>18</v>
      </c>
    </row>
    <row r="7" spans="1:10" ht="31.2" x14ac:dyDescent="0.3">
      <c r="A7" s="69"/>
      <c r="B7" s="70"/>
      <c r="C7" s="70"/>
      <c r="D7" s="70"/>
      <c r="E7" s="70"/>
      <c r="F7" s="7" t="s">
        <v>19</v>
      </c>
      <c r="G7" s="7" t="s">
        <v>20</v>
      </c>
      <c r="H7" s="70"/>
      <c r="I7" s="70"/>
      <c r="J7" s="70"/>
    </row>
    <row r="8" spans="1:10" x14ac:dyDescent="0.3">
      <c r="A8" s="8">
        <v>1</v>
      </c>
      <c r="B8" s="65" t="s">
        <v>21</v>
      </c>
      <c r="C8" s="66"/>
      <c r="D8" s="66"/>
      <c r="E8" s="66"/>
      <c r="F8" s="66"/>
      <c r="G8" s="66"/>
      <c r="H8" s="66"/>
      <c r="I8" s="66"/>
      <c r="J8" s="67"/>
    </row>
    <row r="9" spans="1:10" x14ac:dyDescent="0.3">
      <c r="A9" s="8">
        <v>2</v>
      </c>
      <c r="B9" s="65" t="s">
        <v>21</v>
      </c>
      <c r="C9" s="66"/>
      <c r="D9" s="66"/>
      <c r="E9" s="66"/>
      <c r="F9" s="66"/>
      <c r="G9" s="66"/>
      <c r="H9" s="66"/>
      <c r="I9" s="66"/>
      <c r="J9" s="67"/>
    </row>
    <row r="10" spans="1:10" x14ac:dyDescent="0.3">
      <c r="A10" s="8">
        <v>3</v>
      </c>
      <c r="B10" s="65" t="s">
        <v>21</v>
      </c>
      <c r="C10" s="66"/>
      <c r="D10" s="66"/>
      <c r="E10" s="66"/>
      <c r="F10" s="66"/>
      <c r="G10" s="66"/>
      <c r="H10" s="66"/>
      <c r="I10" s="66"/>
      <c r="J10" s="67"/>
    </row>
    <row r="11" spans="1:10" x14ac:dyDescent="0.3">
      <c r="A11" s="8">
        <v>4</v>
      </c>
      <c r="B11" s="65" t="s">
        <v>21</v>
      </c>
      <c r="C11" s="66"/>
      <c r="D11" s="66"/>
      <c r="E11" s="66"/>
      <c r="F11" s="66"/>
      <c r="G11" s="66"/>
      <c r="H11" s="66"/>
      <c r="I11" s="66"/>
      <c r="J11" s="67"/>
    </row>
  </sheetData>
  <mergeCells count="14">
    <mergeCell ref="B11:J11"/>
    <mergeCell ref="A3:J3"/>
    <mergeCell ref="B8:J8"/>
    <mergeCell ref="A6:A7"/>
    <mergeCell ref="B6:B7"/>
    <mergeCell ref="C6:C7"/>
    <mergeCell ref="D6:D7"/>
    <mergeCell ref="E6:E7"/>
    <mergeCell ref="F6:G6"/>
    <mergeCell ref="B9:J9"/>
    <mergeCell ref="B10:J10"/>
    <mergeCell ref="H6:H7"/>
    <mergeCell ref="I6:I7"/>
    <mergeCell ref="J6:J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F27"/>
  <sheetViews>
    <sheetView view="pageBreakPreview" zoomScale="85" zoomScaleNormal="100" zoomScaleSheetLayoutView="85" workbookViewId="0">
      <selection activeCell="A3" sqref="A3"/>
    </sheetView>
  </sheetViews>
  <sheetFormatPr defaultColWidth="9.109375" defaultRowHeight="15.6" x14ac:dyDescent="0.3"/>
  <cols>
    <col min="1" max="2" width="9.109375" style="9"/>
    <col min="3" max="3" width="40.5546875" style="9" customWidth="1"/>
    <col min="4" max="4" width="12.109375" style="9" customWidth="1"/>
    <col min="5" max="5" width="18.5546875" style="42" customWidth="1"/>
    <col min="6" max="6" width="29.44140625" style="9" customWidth="1"/>
    <col min="7" max="16384" width="9.109375" style="9"/>
  </cols>
  <sheetData>
    <row r="2" spans="1:6" ht="50.25" customHeight="1" x14ac:dyDescent="0.3">
      <c r="A2" s="68" t="s">
        <v>136</v>
      </c>
      <c r="B2" s="68"/>
      <c r="C2" s="68"/>
      <c r="D2" s="68"/>
      <c r="E2" s="68"/>
      <c r="F2" s="68"/>
    </row>
    <row r="4" spans="1:6" x14ac:dyDescent="0.3">
      <c r="F4" s="9" t="s">
        <v>108</v>
      </c>
    </row>
    <row r="5" spans="1:6" x14ac:dyDescent="0.3">
      <c r="A5" s="76" t="s">
        <v>10</v>
      </c>
      <c r="B5" s="76" t="s">
        <v>23</v>
      </c>
      <c r="C5" s="76" t="s">
        <v>24</v>
      </c>
      <c r="D5" s="76" t="s">
        <v>25</v>
      </c>
      <c r="E5" s="76"/>
      <c r="F5" s="76" t="s">
        <v>26</v>
      </c>
    </row>
    <row r="6" spans="1:6" x14ac:dyDescent="0.3">
      <c r="A6" s="76"/>
      <c r="B6" s="76"/>
      <c r="C6" s="76"/>
      <c r="D6" s="10" t="s">
        <v>27</v>
      </c>
      <c r="E6" s="40" t="s">
        <v>28</v>
      </c>
      <c r="F6" s="76"/>
    </row>
    <row r="7" spans="1:6" ht="15.75" customHeight="1" x14ac:dyDescent="0.3">
      <c r="A7" s="70">
        <v>1</v>
      </c>
      <c r="B7" s="72" t="s">
        <v>29</v>
      </c>
      <c r="C7" s="11" t="s">
        <v>30</v>
      </c>
      <c r="D7" s="30">
        <v>0</v>
      </c>
      <c r="E7" s="30">
        <v>0</v>
      </c>
      <c r="F7" s="29"/>
    </row>
    <row r="8" spans="1:6" ht="31.5" customHeight="1" x14ac:dyDescent="0.3">
      <c r="A8" s="70"/>
      <c r="B8" s="72"/>
      <c r="C8" s="11" t="s">
        <v>31</v>
      </c>
      <c r="D8" s="30">
        <v>3</v>
      </c>
      <c r="E8" s="41">
        <v>337265.04</v>
      </c>
      <c r="F8" s="30" t="s">
        <v>55</v>
      </c>
    </row>
    <row r="9" spans="1:6" ht="31.5" customHeight="1" x14ac:dyDescent="0.3">
      <c r="A9" s="70"/>
      <c r="B9" s="72"/>
      <c r="C9" s="11" t="s">
        <v>32</v>
      </c>
      <c r="D9" s="30">
        <v>0</v>
      </c>
      <c r="E9" s="30">
        <v>0</v>
      </c>
      <c r="F9" s="29"/>
    </row>
    <row r="10" spans="1:6" ht="31.5" customHeight="1" x14ac:dyDescent="0.3">
      <c r="A10" s="70"/>
      <c r="B10" s="72"/>
      <c r="C10" s="73" t="s">
        <v>33</v>
      </c>
      <c r="D10" s="30">
        <v>8</v>
      </c>
      <c r="E10" s="41">
        <v>191147.1</v>
      </c>
      <c r="F10" s="30" t="s">
        <v>109</v>
      </c>
    </row>
    <row r="11" spans="1:6" ht="31.5" customHeight="1" x14ac:dyDescent="0.3">
      <c r="A11" s="70"/>
      <c r="B11" s="72"/>
      <c r="C11" s="74"/>
      <c r="D11" s="30">
        <f>25-D10-D8</f>
        <v>14</v>
      </c>
      <c r="E11" s="41">
        <f>971457.6-E8-E10</f>
        <v>443045.46000000008</v>
      </c>
      <c r="F11" s="30" t="s">
        <v>55</v>
      </c>
    </row>
    <row r="12" spans="1:6" ht="15.75" customHeight="1" x14ac:dyDescent="0.3">
      <c r="A12" s="70">
        <v>2</v>
      </c>
      <c r="B12" s="72" t="s">
        <v>34</v>
      </c>
      <c r="C12" s="11" t="s">
        <v>30</v>
      </c>
      <c r="D12" s="30">
        <v>0</v>
      </c>
      <c r="E12" s="30">
        <v>0</v>
      </c>
      <c r="F12" s="29"/>
    </row>
    <row r="13" spans="1:6" ht="31.5" customHeight="1" x14ac:dyDescent="0.3">
      <c r="A13" s="70"/>
      <c r="B13" s="72"/>
      <c r="C13" s="11" t="s">
        <v>31</v>
      </c>
      <c r="D13" s="30">
        <v>3</v>
      </c>
      <c r="E13" s="41">
        <v>358544.2</v>
      </c>
      <c r="F13" s="36" t="s">
        <v>55</v>
      </c>
    </row>
    <row r="14" spans="1:6" ht="31.5" customHeight="1" x14ac:dyDescent="0.3">
      <c r="A14" s="70"/>
      <c r="B14" s="72"/>
      <c r="C14" s="11" t="s">
        <v>32</v>
      </c>
      <c r="D14" s="30">
        <v>0</v>
      </c>
      <c r="E14" s="41">
        <v>0</v>
      </c>
      <c r="F14" s="29"/>
    </row>
    <row r="15" spans="1:6" ht="31.5" customHeight="1" x14ac:dyDescent="0.3">
      <c r="A15" s="70"/>
      <c r="B15" s="72"/>
      <c r="C15" s="73" t="s">
        <v>33</v>
      </c>
      <c r="D15" s="30">
        <v>4</v>
      </c>
      <c r="E15" s="41">
        <v>22754.799999999999</v>
      </c>
      <c r="F15" s="30" t="s">
        <v>109</v>
      </c>
    </row>
    <row r="16" spans="1:6" ht="31.5" customHeight="1" x14ac:dyDescent="0.3">
      <c r="A16" s="70"/>
      <c r="B16" s="72"/>
      <c r="C16" s="74"/>
      <c r="D16" s="30">
        <f>12-7</f>
        <v>5</v>
      </c>
      <c r="E16" s="41">
        <f>931646-E15-E13</f>
        <v>550347</v>
      </c>
      <c r="F16" s="30" t="s">
        <v>55</v>
      </c>
    </row>
    <row r="17" spans="1:6" ht="15.75" customHeight="1" x14ac:dyDescent="0.3">
      <c r="A17" s="70">
        <v>3</v>
      </c>
      <c r="B17" s="72" t="s">
        <v>35</v>
      </c>
      <c r="C17" s="11" t="s">
        <v>30</v>
      </c>
      <c r="D17" s="30">
        <v>0</v>
      </c>
      <c r="E17" s="30">
        <v>0</v>
      </c>
      <c r="F17" s="29"/>
    </row>
    <row r="18" spans="1:6" ht="31.5" customHeight="1" x14ac:dyDescent="0.3">
      <c r="A18" s="70"/>
      <c r="B18" s="72"/>
      <c r="C18" s="11" t="s">
        <v>31</v>
      </c>
      <c r="D18" s="36">
        <v>4</v>
      </c>
      <c r="E18" s="41">
        <v>438879.6</v>
      </c>
      <c r="F18" s="36" t="s">
        <v>55</v>
      </c>
    </row>
    <row r="19" spans="1:6" ht="31.5" customHeight="1" x14ac:dyDescent="0.3">
      <c r="A19" s="70"/>
      <c r="B19" s="72"/>
      <c r="C19" s="11" t="s">
        <v>32</v>
      </c>
      <c r="D19" s="36">
        <v>0</v>
      </c>
      <c r="E19" s="41">
        <v>0</v>
      </c>
      <c r="F19" s="29"/>
    </row>
    <row r="20" spans="1:6" ht="31.5" customHeight="1" x14ac:dyDescent="0.3">
      <c r="A20" s="70"/>
      <c r="B20" s="72"/>
      <c r="C20" s="73" t="s">
        <v>33</v>
      </c>
      <c r="D20" s="43">
        <v>2</v>
      </c>
      <c r="E20" s="41">
        <v>29259</v>
      </c>
      <c r="F20" s="43" t="s">
        <v>109</v>
      </c>
    </row>
    <row r="21" spans="1:6" ht="31.5" customHeight="1" x14ac:dyDescent="0.3">
      <c r="A21" s="70"/>
      <c r="B21" s="72"/>
      <c r="C21" s="74"/>
      <c r="D21" s="36">
        <v>8</v>
      </c>
      <c r="E21" s="41">
        <v>662378.00000000012</v>
      </c>
      <c r="F21" s="43" t="s">
        <v>55</v>
      </c>
    </row>
    <row r="22" spans="1:6" x14ac:dyDescent="0.3">
      <c r="A22" s="70">
        <v>4</v>
      </c>
      <c r="B22" s="70" t="s">
        <v>36</v>
      </c>
      <c r="C22" s="43" t="s">
        <v>30</v>
      </c>
      <c r="D22" s="43">
        <v>0</v>
      </c>
      <c r="E22" s="43">
        <v>0</v>
      </c>
      <c r="F22" s="43"/>
    </row>
    <row r="23" spans="1:6" ht="31.5" customHeight="1" x14ac:dyDescent="0.3">
      <c r="A23" s="70"/>
      <c r="B23" s="70"/>
      <c r="C23" s="73" t="s">
        <v>31</v>
      </c>
      <c r="D23" s="43">
        <v>1</v>
      </c>
      <c r="E23" s="41">
        <v>800</v>
      </c>
      <c r="F23" s="43" t="s">
        <v>109</v>
      </c>
    </row>
    <row r="24" spans="1:6" ht="31.5" customHeight="1" x14ac:dyDescent="0.3">
      <c r="A24" s="70"/>
      <c r="B24" s="70"/>
      <c r="C24" s="74"/>
      <c r="D24" s="43">
        <v>3</v>
      </c>
      <c r="E24" s="41">
        <v>264605.59999999998</v>
      </c>
      <c r="F24" s="43" t="s">
        <v>55</v>
      </c>
    </row>
    <row r="25" spans="1:6" ht="31.5" customHeight="1" x14ac:dyDescent="0.3">
      <c r="A25" s="70"/>
      <c r="B25" s="70"/>
      <c r="C25" s="43" t="s">
        <v>32</v>
      </c>
      <c r="D25" s="43">
        <v>0</v>
      </c>
      <c r="E25" s="43">
        <v>0</v>
      </c>
      <c r="F25" s="43"/>
    </row>
    <row r="26" spans="1:6" x14ac:dyDescent="0.3">
      <c r="A26" s="70"/>
      <c r="B26" s="70"/>
      <c r="C26" s="75" t="s">
        <v>33</v>
      </c>
      <c r="D26" s="43">
        <v>0</v>
      </c>
      <c r="E26" s="41">
        <v>0</v>
      </c>
      <c r="F26" s="43" t="s">
        <v>109</v>
      </c>
    </row>
    <row r="27" spans="1:6" ht="31.5" customHeight="1" x14ac:dyDescent="0.3">
      <c r="A27" s="70"/>
      <c r="B27" s="70"/>
      <c r="C27" s="75"/>
      <c r="D27" s="43">
        <v>6</v>
      </c>
      <c r="E27" s="41">
        <v>20873.5</v>
      </c>
      <c r="F27" s="43" t="s">
        <v>55</v>
      </c>
    </row>
  </sheetData>
  <mergeCells count="19">
    <mergeCell ref="A2:F2"/>
    <mergeCell ref="D5:E5"/>
    <mergeCell ref="F5:F6"/>
    <mergeCell ref="A12:A16"/>
    <mergeCell ref="B12:B16"/>
    <mergeCell ref="A5:A6"/>
    <mergeCell ref="B5:B6"/>
    <mergeCell ref="C5:C6"/>
    <mergeCell ref="A7:A11"/>
    <mergeCell ref="B7:B11"/>
    <mergeCell ref="C10:C11"/>
    <mergeCell ref="A17:A21"/>
    <mergeCell ref="B17:B21"/>
    <mergeCell ref="C15:C16"/>
    <mergeCell ref="C20:C21"/>
    <mergeCell ref="C26:C27"/>
    <mergeCell ref="B22:B27"/>
    <mergeCell ref="A22:A27"/>
    <mergeCell ref="C23:C24"/>
  </mergeCells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3:L12"/>
  <sheetViews>
    <sheetView view="pageBreakPreview" zoomScale="85" zoomScaleNormal="100" zoomScaleSheetLayoutView="85" workbookViewId="0">
      <selection activeCell="A4" sqref="A4"/>
    </sheetView>
  </sheetViews>
  <sheetFormatPr defaultColWidth="9.109375" defaultRowHeight="13.8" x14ac:dyDescent="0.25"/>
  <cols>
    <col min="1" max="2" width="9.109375" style="24"/>
    <col min="3" max="3" width="17.44140625" style="24" customWidth="1"/>
    <col min="4" max="4" width="19.109375" style="24" customWidth="1"/>
    <col min="5" max="5" width="17.44140625" style="24" customWidth="1"/>
    <col min="6" max="6" width="17.88671875" style="24" customWidth="1"/>
    <col min="7" max="8" width="12.33203125" style="24" customWidth="1"/>
    <col min="9" max="9" width="25.5546875" style="24" customWidth="1"/>
    <col min="10" max="10" width="19.5546875" style="24" customWidth="1"/>
    <col min="11" max="12" width="25.5546875" style="24" customWidth="1"/>
    <col min="13" max="16384" width="9.109375" style="24"/>
  </cols>
  <sheetData>
    <row r="3" spans="1:12" ht="53.25" customHeight="1" x14ac:dyDescent="0.3">
      <c r="A3" s="68" t="s">
        <v>139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7" spans="1:12" ht="62.4" x14ac:dyDescent="0.25">
      <c r="A7" s="76" t="s">
        <v>10</v>
      </c>
      <c r="B7" s="76" t="s">
        <v>23</v>
      </c>
      <c r="C7" s="76" t="s">
        <v>37</v>
      </c>
      <c r="D7" s="77" t="s">
        <v>38</v>
      </c>
      <c r="E7" s="76" t="s">
        <v>39</v>
      </c>
      <c r="F7" s="76" t="s">
        <v>40</v>
      </c>
      <c r="G7" s="81" t="s">
        <v>15</v>
      </c>
      <c r="H7" s="81"/>
      <c r="I7" s="76" t="s">
        <v>41</v>
      </c>
      <c r="J7" s="76" t="s">
        <v>42</v>
      </c>
      <c r="K7" s="76" t="s">
        <v>43</v>
      </c>
      <c r="L7" s="20" t="s">
        <v>44</v>
      </c>
    </row>
    <row r="8" spans="1:12" ht="31.2" x14ac:dyDescent="0.25">
      <c r="A8" s="76"/>
      <c r="B8" s="76"/>
      <c r="C8" s="76"/>
      <c r="D8" s="77"/>
      <c r="E8" s="76"/>
      <c r="F8" s="76"/>
      <c r="G8" s="21" t="s">
        <v>19</v>
      </c>
      <c r="H8" s="21" t="s">
        <v>20</v>
      </c>
      <c r="I8" s="76"/>
      <c r="J8" s="76"/>
      <c r="K8" s="76"/>
      <c r="L8" s="20" t="s">
        <v>45</v>
      </c>
    </row>
    <row r="9" spans="1:12" s="15" customFormat="1" ht="60" customHeight="1" x14ac:dyDescent="0.3">
      <c r="A9" s="23">
        <v>1</v>
      </c>
      <c r="B9" s="23" t="s">
        <v>29</v>
      </c>
      <c r="C9" s="78" t="s">
        <v>46</v>
      </c>
      <c r="D9" s="79"/>
      <c r="E9" s="79"/>
      <c r="F9" s="79"/>
      <c r="G9" s="79"/>
      <c r="H9" s="79"/>
      <c r="I9" s="79"/>
      <c r="J9" s="79"/>
      <c r="K9" s="79"/>
      <c r="L9" s="80"/>
    </row>
    <row r="10" spans="1:12" ht="58.5" customHeight="1" x14ac:dyDescent="0.25">
      <c r="A10" s="19">
        <v>2</v>
      </c>
      <c r="B10" s="14" t="s">
        <v>34</v>
      </c>
      <c r="C10" s="78" t="s">
        <v>46</v>
      </c>
      <c r="D10" s="79"/>
      <c r="E10" s="79"/>
      <c r="F10" s="79"/>
      <c r="G10" s="79"/>
      <c r="H10" s="79"/>
      <c r="I10" s="79"/>
      <c r="J10" s="79"/>
      <c r="K10" s="79"/>
      <c r="L10" s="80"/>
    </row>
    <row r="11" spans="1:12" ht="15.6" x14ac:dyDescent="0.25">
      <c r="A11" s="19">
        <v>3</v>
      </c>
      <c r="B11" s="14" t="s">
        <v>35</v>
      </c>
      <c r="C11" s="78" t="s">
        <v>46</v>
      </c>
      <c r="D11" s="79"/>
      <c r="E11" s="79"/>
      <c r="F11" s="79"/>
      <c r="G11" s="79"/>
      <c r="H11" s="79"/>
      <c r="I11" s="79"/>
      <c r="J11" s="79"/>
      <c r="K11" s="79"/>
      <c r="L11" s="80"/>
    </row>
    <row r="12" spans="1:12" ht="15.6" x14ac:dyDescent="0.25">
      <c r="A12" s="19">
        <v>4</v>
      </c>
      <c r="B12" s="14" t="s">
        <v>36</v>
      </c>
      <c r="C12" s="78" t="s">
        <v>46</v>
      </c>
      <c r="D12" s="79"/>
      <c r="E12" s="79"/>
      <c r="F12" s="79"/>
      <c r="G12" s="79"/>
      <c r="H12" s="79"/>
      <c r="I12" s="79"/>
      <c r="J12" s="79"/>
      <c r="K12" s="79"/>
      <c r="L12" s="80"/>
    </row>
  </sheetData>
  <mergeCells count="15">
    <mergeCell ref="C11:L11"/>
    <mergeCell ref="C12:L12"/>
    <mergeCell ref="G7:H7"/>
    <mergeCell ref="I7:I8"/>
    <mergeCell ref="J7:J8"/>
    <mergeCell ref="K7:K8"/>
    <mergeCell ref="C9:L9"/>
    <mergeCell ref="C10:L10"/>
    <mergeCell ref="A3:L3"/>
    <mergeCell ref="A7:A8"/>
    <mergeCell ref="B7:B8"/>
    <mergeCell ref="C7:C8"/>
    <mergeCell ref="D7:D8"/>
    <mergeCell ref="E7:E8"/>
    <mergeCell ref="F7:F8"/>
  </mergeCells>
  <hyperlinks>
    <hyperlink ref="D7" r:id="rId1" display="javascript:scrollText(5421870)" xr:uid="{00000000-0004-0000-0300-000000000000}"/>
  </hyperlinks>
  <pageMargins left="0.7" right="0.7" top="0.75" bottom="0.75" header="0.3" footer="0.3"/>
  <pageSetup paperSize="9" scale="62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EC87"/>
  <sheetViews>
    <sheetView view="pageBreakPreview" zoomScale="70" zoomScaleNormal="100" zoomScaleSheetLayoutView="70" workbookViewId="0">
      <selection sqref="A1:J1"/>
    </sheetView>
  </sheetViews>
  <sheetFormatPr defaultColWidth="9.109375" defaultRowHeight="13.8" x14ac:dyDescent="0.3"/>
  <cols>
    <col min="1" max="1" width="8" style="15" customWidth="1"/>
    <col min="2" max="2" width="12.5546875" style="15" customWidth="1"/>
    <col min="3" max="3" width="30.88671875" style="15" bestFit="1" customWidth="1"/>
    <col min="4" max="4" width="22.44140625" style="15" customWidth="1"/>
    <col min="5" max="5" width="28.109375" style="15" customWidth="1"/>
    <col min="6" max="6" width="25.109375" style="15" customWidth="1"/>
    <col min="7" max="7" width="56.5546875" style="15" customWidth="1"/>
    <col min="8" max="8" width="19" style="15" customWidth="1"/>
    <col min="9" max="9" width="16.33203125" style="15" customWidth="1"/>
    <col min="10" max="10" width="15.5546875" style="15" customWidth="1"/>
    <col min="11" max="11" width="17.33203125" style="15" customWidth="1"/>
    <col min="12" max="12" width="19.6640625" style="15" customWidth="1"/>
    <col min="13" max="16384" width="9.109375" style="15"/>
  </cols>
  <sheetData>
    <row r="1" spans="1:12" ht="17.399999999999999" x14ac:dyDescent="0.3">
      <c r="A1" s="102" t="s">
        <v>140</v>
      </c>
      <c r="B1" s="102"/>
      <c r="C1" s="102"/>
      <c r="D1" s="102"/>
      <c r="E1" s="102"/>
      <c r="F1" s="102"/>
      <c r="G1" s="102"/>
      <c r="H1" s="102"/>
      <c r="I1" s="102"/>
      <c r="J1" s="102"/>
    </row>
    <row r="3" spans="1:12" ht="96.6" x14ac:dyDescent="0.3">
      <c r="A3" s="97" t="s">
        <v>0</v>
      </c>
      <c r="B3" s="97" t="s">
        <v>64</v>
      </c>
      <c r="C3" s="97" t="s">
        <v>37</v>
      </c>
      <c r="D3" s="97" t="s">
        <v>47</v>
      </c>
      <c r="E3" s="97" t="s">
        <v>39</v>
      </c>
      <c r="F3" s="97" t="s">
        <v>65</v>
      </c>
      <c r="G3" s="103" t="s">
        <v>66</v>
      </c>
      <c r="H3" s="104"/>
      <c r="I3" s="16" t="s">
        <v>41</v>
      </c>
      <c r="J3" s="16" t="s">
        <v>42</v>
      </c>
      <c r="K3" s="16" t="s">
        <v>43</v>
      </c>
      <c r="L3" s="16" t="s">
        <v>48</v>
      </c>
    </row>
    <row r="4" spans="1:12" x14ac:dyDescent="0.3">
      <c r="A4" s="98"/>
      <c r="B4" s="98"/>
      <c r="C4" s="98"/>
      <c r="D4" s="98"/>
      <c r="E4" s="98"/>
      <c r="F4" s="98"/>
      <c r="G4" s="16" t="s">
        <v>67</v>
      </c>
      <c r="H4" s="16" t="s">
        <v>68</v>
      </c>
      <c r="I4" s="16"/>
      <c r="J4" s="16"/>
      <c r="K4" s="16"/>
      <c r="L4" s="16"/>
    </row>
    <row r="5" spans="1:12" x14ac:dyDescent="0.25">
      <c r="A5" s="31">
        <v>1</v>
      </c>
      <c r="B5" s="31" t="s">
        <v>29</v>
      </c>
      <c r="C5" s="31" t="s">
        <v>69</v>
      </c>
      <c r="D5" s="31" t="s">
        <v>50</v>
      </c>
      <c r="E5" s="31" t="s">
        <v>51</v>
      </c>
      <c r="F5" s="28">
        <v>231100241250215</v>
      </c>
      <c r="G5" s="33" t="s">
        <v>49</v>
      </c>
      <c r="H5" s="33">
        <v>203366731</v>
      </c>
      <c r="I5" s="31" t="s">
        <v>70</v>
      </c>
      <c r="J5" s="31">
        <v>3</v>
      </c>
      <c r="K5" s="17">
        <v>2261088</v>
      </c>
      <c r="L5" s="22">
        <f t="shared" ref="L5:L26" si="0">J5*K5</f>
        <v>6783264</v>
      </c>
    </row>
    <row r="6" spans="1:12" x14ac:dyDescent="0.3">
      <c r="A6" s="84">
        <v>2</v>
      </c>
      <c r="B6" s="84" t="s">
        <v>29</v>
      </c>
      <c r="C6" s="84" t="s">
        <v>52</v>
      </c>
      <c r="D6" s="84" t="s">
        <v>50</v>
      </c>
      <c r="E6" s="84" t="s">
        <v>51</v>
      </c>
      <c r="F6" s="100">
        <v>231100421215758</v>
      </c>
      <c r="G6" s="93" t="s">
        <v>78</v>
      </c>
      <c r="H6" s="93">
        <v>300970850</v>
      </c>
      <c r="I6" s="31" t="s">
        <v>53</v>
      </c>
      <c r="J6" s="31">
        <v>1200</v>
      </c>
      <c r="K6" s="17">
        <v>9000</v>
      </c>
      <c r="L6" s="22">
        <f t="shared" si="0"/>
        <v>10800000</v>
      </c>
    </row>
    <row r="7" spans="1:12" x14ac:dyDescent="0.3">
      <c r="A7" s="85"/>
      <c r="B7" s="85"/>
      <c r="C7" s="85"/>
      <c r="D7" s="85"/>
      <c r="E7" s="85"/>
      <c r="F7" s="101"/>
      <c r="G7" s="94"/>
      <c r="H7" s="94"/>
      <c r="I7" s="31" t="s">
        <v>53</v>
      </c>
      <c r="J7" s="31">
        <v>1500</v>
      </c>
      <c r="K7" s="17">
        <v>5700</v>
      </c>
      <c r="L7" s="22">
        <f t="shared" si="0"/>
        <v>8550000</v>
      </c>
    </row>
    <row r="8" spans="1:12" x14ac:dyDescent="0.25">
      <c r="A8" s="31">
        <v>3</v>
      </c>
      <c r="B8" s="31" t="s">
        <v>29</v>
      </c>
      <c r="C8" s="31" t="s">
        <v>71</v>
      </c>
      <c r="D8" s="31" t="s">
        <v>55</v>
      </c>
      <c r="E8" s="31" t="s">
        <v>51</v>
      </c>
      <c r="F8" s="28">
        <v>231100241220170</v>
      </c>
      <c r="G8" s="33" t="s">
        <v>49</v>
      </c>
      <c r="H8" s="33">
        <v>203366731</v>
      </c>
      <c r="I8" s="31" t="s">
        <v>70</v>
      </c>
      <c r="J8" s="31">
        <v>1</v>
      </c>
      <c r="K8" s="17">
        <v>1030000</v>
      </c>
      <c r="L8" s="22">
        <f t="shared" si="0"/>
        <v>1030000</v>
      </c>
    </row>
    <row r="9" spans="1:12" x14ac:dyDescent="0.25">
      <c r="A9" s="31">
        <v>4</v>
      </c>
      <c r="B9" s="31" t="s">
        <v>29</v>
      </c>
      <c r="C9" s="31" t="s">
        <v>72</v>
      </c>
      <c r="D9" s="31" t="s">
        <v>50</v>
      </c>
      <c r="E9" s="31" t="s">
        <v>51</v>
      </c>
      <c r="F9" s="28">
        <v>231100101344661</v>
      </c>
      <c r="G9" s="18" t="s">
        <v>79</v>
      </c>
      <c r="H9" s="33">
        <v>204118319</v>
      </c>
      <c r="I9" s="31" t="s">
        <v>70</v>
      </c>
      <c r="J9" s="31">
        <v>3</v>
      </c>
      <c r="K9" s="17">
        <v>8939000</v>
      </c>
      <c r="L9" s="22">
        <f t="shared" si="0"/>
        <v>26817000</v>
      </c>
    </row>
    <row r="10" spans="1:12" x14ac:dyDescent="0.25">
      <c r="A10" s="31">
        <v>5</v>
      </c>
      <c r="B10" s="31" t="s">
        <v>29</v>
      </c>
      <c r="C10" s="31" t="s">
        <v>72</v>
      </c>
      <c r="D10" s="31" t="s">
        <v>55</v>
      </c>
      <c r="E10" s="31" t="s">
        <v>51</v>
      </c>
      <c r="F10" s="28">
        <v>231100101344649</v>
      </c>
      <c r="G10" s="18" t="s">
        <v>79</v>
      </c>
      <c r="H10" s="33">
        <v>204118319</v>
      </c>
      <c r="I10" s="31" t="s">
        <v>70</v>
      </c>
      <c r="J10" s="31">
        <v>3</v>
      </c>
      <c r="K10" s="17">
        <v>3773000</v>
      </c>
      <c r="L10" s="22">
        <f t="shared" si="0"/>
        <v>11319000</v>
      </c>
    </row>
    <row r="11" spans="1:12" x14ac:dyDescent="0.25">
      <c r="A11" s="31">
        <v>6</v>
      </c>
      <c r="B11" s="31" t="s">
        <v>29</v>
      </c>
      <c r="C11" s="31" t="s">
        <v>84</v>
      </c>
      <c r="D11" s="31" t="s">
        <v>55</v>
      </c>
      <c r="E11" s="31" t="s">
        <v>51</v>
      </c>
      <c r="F11" s="28">
        <v>231100241236716</v>
      </c>
      <c r="G11" s="35" t="s">
        <v>75</v>
      </c>
      <c r="H11" s="33">
        <v>201440547</v>
      </c>
      <c r="I11" s="31" t="s">
        <v>70</v>
      </c>
      <c r="J11" s="31">
        <v>3</v>
      </c>
      <c r="K11" s="17">
        <v>92120</v>
      </c>
      <c r="L11" s="22">
        <f t="shared" si="0"/>
        <v>276360</v>
      </c>
    </row>
    <row r="12" spans="1:12" ht="27.6" x14ac:dyDescent="0.25">
      <c r="A12" s="31">
        <v>7</v>
      </c>
      <c r="B12" s="31" t="s">
        <v>29</v>
      </c>
      <c r="C12" s="31" t="s">
        <v>73</v>
      </c>
      <c r="D12" s="31" t="s">
        <v>55</v>
      </c>
      <c r="E12" s="31" t="s">
        <v>59</v>
      </c>
      <c r="F12" s="34">
        <v>231100101393168</v>
      </c>
      <c r="G12" s="35" t="s">
        <v>74</v>
      </c>
      <c r="H12" s="33">
        <v>305907639</v>
      </c>
      <c r="I12" s="31" t="s">
        <v>70</v>
      </c>
      <c r="J12" s="31">
        <v>1</v>
      </c>
      <c r="K12" s="17">
        <v>6326080</v>
      </c>
      <c r="L12" s="22">
        <f t="shared" si="0"/>
        <v>6326080</v>
      </c>
    </row>
    <row r="13" spans="1:12" ht="27.6" x14ac:dyDescent="0.25">
      <c r="A13" s="31">
        <v>8</v>
      </c>
      <c r="B13" s="31" t="s">
        <v>29</v>
      </c>
      <c r="C13" s="31" t="s">
        <v>85</v>
      </c>
      <c r="D13" s="31" t="s">
        <v>55</v>
      </c>
      <c r="E13" s="31" t="s">
        <v>59</v>
      </c>
      <c r="F13" s="34">
        <v>231100141434588</v>
      </c>
      <c r="G13" s="18" t="s">
        <v>75</v>
      </c>
      <c r="H13" s="33">
        <v>201440547</v>
      </c>
      <c r="I13" s="31" t="s">
        <v>70</v>
      </c>
      <c r="J13" s="31">
        <v>1</v>
      </c>
      <c r="K13" s="17">
        <v>300000</v>
      </c>
      <c r="L13" s="22">
        <f t="shared" si="0"/>
        <v>300000</v>
      </c>
    </row>
    <row r="14" spans="1:12" ht="27.6" x14ac:dyDescent="0.25">
      <c r="A14" s="31">
        <v>9</v>
      </c>
      <c r="B14" s="31" t="s">
        <v>29</v>
      </c>
      <c r="C14" s="31" t="s">
        <v>76</v>
      </c>
      <c r="D14" s="31" t="s">
        <v>55</v>
      </c>
      <c r="E14" s="31" t="s">
        <v>59</v>
      </c>
      <c r="F14" s="34">
        <v>231100101291817</v>
      </c>
      <c r="G14" s="33" t="s">
        <v>80</v>
      </c>
      <c r="H14" s="33">
        <v>305109680</v>
      </c>
      <c r="I14" s="31" t="s">
        <v>70</v>
      </c>
      <c r="J14" s="31">
        <v>1</v>
      </c>
      <c r="K14" s="17">
        <v>7284960</v>
      </c>
      <c r="L14" s="17">
        <f t="shared" si="0"/>
        <v>7284960</v>
      </c>
    </row>
    <row r="15" spans="1:12" ht="27.6" x14ac:dyDescent="0.25">
      <c r="A15" s="31">
        <v>10</v>
      </c>
      <c r="B15" s="31" t="s">
        <v>29</v>
      </c>
      <c r="C15" s="31" t="s">
        <v>77</v>
      </c>
      <c r="D15" s="31" t="s">
        <v>55</v>
      </c>
      <c r="E15" s="31" t="s">
        <v>59</v>
      </c>
      <c r="F15" s="28">
        <v>231100101291832</v>
      </c>
      <c r="G15" s="33" t="s">
        <v>80</v>
      </c>
      <c r="H15" s="33">
        <v>305109680</v>
      </c>
      <c r="I15" s="31" t="s">
        <v>70</v>
      </c>
      <c r="J15" s="31">
        <v>1</v>
      </c>
      <c r="K15" s="17">
        <v>493950</v>
      </c>
      <c r="L15" s="17">
        <f t="shared" si="0"/>
        <v>493950</v>
      </c>
    </row>
    <row r="16" spans="1:12" x14ac:dyDescent="0.3">
      <c r="A16" s="84">
        <v>11</v>
      </c>
      <c r="B16" s="84" t="s">
        <v>29</v>
      </c>
      <c r="C16" s="84" t="s">
        <v>86</v>
      </c>
      <c r="D16" s="84" t="s">
        <v>55</v>
      </c>
      <c r="E16" s="84" t="s">
        <v>59</v>
      </c>
      <c r="F16" s="95">
        <v>231100101353014</v>
      </c>
      <c r="G16" s="91" t="s">
        <v>58</v>
      </c>
      <c r="H16" s="93">
        <v>306612737</v>
      </c>
      <c r="I16" s="31" t="s">
        <v>57</v>
      </c>
      <c r="J16" s="31">
        <v>200</v>
      </c>
      <c r="K16" s="17">
        <v>106976.8</v>
      </c>
      <c r="L16" s="17">
        <f t="shared" si="0"/>
        <v>21395360</v>
      </c>
    </row>
    <row r="17" spans="1:133" x14ac:dyDescent="0.3">
      <c r="A17" s="85"/>
      <c r="B17" s="85"/>
      <c r="C17" s="85"/>
      <c r="D17" s="85"/>
      <c r="E17" s="85"/>
      <c r="F17" s="96"/>
      <c r="G17" s="99"/>
      <c r="H17" s="94"/>
      <c r="I17" s="31" t="s">
        <v>57</v>
      </c>
      <c r="J17" s="31">
        <v>200</v>
      </c>
      <c r="K17" s="17">
        <v>91414.399999999994</v>
      </c>
      <c r="L17" s="17">
        <f t="shared" si="0"/>
        <v>18282880</v>
      </c>
    </row>
    <row r="18" spans="1:133" ht="27.6" x14ac:dyDescent="0.25">
      <c r="A18" s="31">
        <v>12</v>
      </c>
      <c r="B18" s="31" t="s">
        <v>29</v>
      </c>
      <c r="C18" s="31" t="s">
        <v>81</v>
      </c>
      <c r="D18" s="31" t="s">
        <v>50</v>
      </c>
      <c r="E18" s="31" t="s">
        <v>51</v>
      </c>
      <c r="F18" s="32">
        <v>231100451268949</v>
      </c>
      <c r="G18" s="33" t="s">
        <v>54</v>
      </c>
      <c r="H18" s="28">
        <v>32508530020013</v>
      </c>
      <c r="I18" s="31" t="s">
        <v>70</v>
      </c>
      <c r="J18" s="31">
        <v>1</v>
      </c>
      <c r="K18" s="17">
        <v>1360800</v>
      </c>
      <c r="L18" s="17">
        <f t="shared" si="0"/>
        <v>1360800</v>
      </c>
    </row>
    <row r="19" spans="1:133" ht="27.6" x14ac:dyDescent="0.25">
      <c r="A19" s="31">
        <v>13</v>
      </c>
      <c r="B19" s="31" t="s">
        <v>29</v>
      </c>
      <c r="C19" s="31" t="s">
        <v>81</v>
      </c>
      <c r="D19" s="31" t="s">
        <v>55</v>
      </c>
      <c r="E19" s="31" t="s">
        <v>51</v>
      </c>
      <c r="F19" s="28">
        <v>231100451341318</v>
      </c>
      <c r="G19" s="33" t="s">
        <v>54</v>
      </c>
      <c r="H19" s="28">
        <v>32508530020013</v>
      </c>
      <c r="I19" s="31" t="s">
        <v>70</v>
      </c>
      <c r="J19" s="31">
        <v>1</v>
      </c>
      <c r="K19" s="38">
        <v>2669400</v>
      </c>
      <c r="L19" s="17">
        <f t="shared" si="0"/>
        <v>2669400</v>
      </c>
    </row>
    <row r="20" spans="1:133" x14ac:dyDescent="0.25">
      <c r="A20" s="31">
        <v>14</v>
      </c>
      <c r="B20" s="31" t="s">
        <v>29</v>
      </c>
      <c r="C20" s="31" t="s">
        <v>82</v>
      </c>
      <c r="D20" s="31" t="s">
        <v>55</v>
      </c>
      <c r="E20" s="31" t="s">
        <v>60</v>
      </c>
      <c r="F20" s="32">
        <v>231100141376654</v>
      </c>
      <c r="G20" s="33" t="s">
        <v>87</v>
      </c>
      <c r="H20" s="33">
        <v>202234169</v>
      </c>
      <c r="I20" s="31" t="s">
        <v>70</v>
      </c>
      <c r="J20" s="31">
        <v>1</v>
      </c>
      <c r="K20" s="17">
        <v>900000</v>
      </c>
      <c r="L20" s="17">
        <f t="shared" si="0"/>
        <v>900000</v>
      </c>
    </row>
    <row r="21" spans="1:133" x14ac:dyDescent="0.3">
      <c r="A21" s="84">
        <v>15</v>
      </c>
      <c r="B21" s="84" t="s">
        <v>29</v>
      </c>
      <c r="C21" s="84" t="s">
        <v>86</v>
      </c>
      <c r="D21" s="84" t="s">
        <v>55</v>
      </c>
      <c r="E21" s="84" t="s">
        <v>59</v>
      </c>
      <c r="F21" s="95">
        <v>231100101370950</v>
      </c>
      <c r="G21" s="91" t="s">
        <v>58</v>
      </c>
      <c r="H21" s="93">
        <v>306612737</v>
      </c>
      <c r="I21" s="31" t="s">
        <v>57</v>
      </c>
      <c r="J21" s="31">
        <v>950</v>
      </c>
      <c r="K21" s="17">
        <v>91414.399999999994</v>
      </c>
      <c r="L21" s="17">
        <f t="shared" si="0"/>
        <v>86843680</v>
      </c>
    </row>
    <row r="22" spans="1:133" x14ac:dyDescent="0.3">
      <c r="A22" s="85"/>
      <c r="B22" s="85"/>
      <c r="C22" s="85"/>
      <c r="D22" s="85"/>
      <c r="E22" s="85"/>
      <c r="F22" s="96"/>
      <c r="G22" s="99"/>
      <c r="H22" s="94"/>
      <c r="I22" s="31" t="s">
        <v>57</v>
      </c>
      <c r="J22" s="31">
        <v>950</v>
      </c>
      <c r="K22" s="17">
        <v>106976.8</v>
      </c>
      <c r="L22" s="17">
        <f t="shared" si="0"/>
        <v>101627960</v>
      </c>
    </row>
    <row r="23" spans="1:133" ht="33.75" customHeight="1" x14ac:dyDescent="0.3">
      <c r="A23" s="84">
        <v>16</v>
      </c>
      <c r="B23" s="84" t="s">
        <v>29</v>
      </c>
      <c r="C23" s="84" t="s">
        <v>88</v>
      </c>
      <c r="D23" s="84" t="s">
        <v>55</v>
      </c>
      <c r="E23" s="84" t="s">
        <v>60</v>
      </c>
      <c r="F23" s="95">
        <v>231100291373928</v>
      </c>
      <c r="G23" s="84" t="s">
        <v>56</v>
      </c>
      <c r="H23" s="93">
        <v>303014675</v>
      </c>
      <c r="I23" s="31" t="s">
        <v>57</v>
      </c>
      <c r="J23" s="31">
        <v>1000</v>
      </c>
      <c r="K23" s="17">
        <v>210000</v>
      </c>
      <c r="L23" s="17">
        <f t="shared" si="0"/>
        <v>210000000</v>
      </c>
    </row>
    <row r="24" spans="1:133" ht="27.75" customHeight="1" x14ac:dyDescent="0.3">
      <c r="A24" s="85"/>
      <c r="B24" s="85"/>
      <c r="C24" s="85"/>
      <c r="D24" s="85"/>
      <c r="E24" s="85"/>
      <c r="F24" s="96"/>
      <c r="G24" s="85"/>
      <c r="H24" s="94"/>
      <c r="I24" s="31" t="s">
        <v>57</v>
      </c>
      <c r="J24" s="31">
        <v>100</v>
      </c>
      <c r="K24" s="17">
        <v>420000</v>
      </c>
      <c r="L24" s="17">
        <f t="shared" si="0"/>
        <v>42000000</v>
      </c>
    </row>
    <row r="25" spans="1:133" x14ac:dyDescent="0.25">
      <c r="A25" s="31">
        <v>17</v>
      </c>
      <c r="B25" s="31" t="s">
        <v>29</v>
      </c>
      <c r="C25" s="31" t="s">
        <v>89</v>
      </c>
      <c r="D25" s="31" t="s">
        <v>55</v>
      </c>
      <c r="E25" s="31" t="s">
        <v>60</v>
      </c>
      <c r="F25" s="34">
        <v>231100291373920</v>
      </c>
      <c r="G25" s="31" t="s">
        <v>56</v>
      </c>
      <c r="H25" s="33">
        <v>303014675</v>
      </c>
      <c r="I25" s="31" t="s">
        <v>57</v>
      </c>
      <c r="J25" s="31">
        <v>3000</v>
      </c>
      <c r="K25" s="17">
        <v>22500</v>
      </c>
      <c r="L25" s="17">
        <f t="shared" si="0"/>
        <v>67500000</v>
      </c>
    </row>
    <row r="26" spans="1:133" ht="27.6" x14ac:dyDescent="0.25">
      <c r="A26" s="31">
        <v>18</v>
      </c>
      <c r="B26" s="31" t="s">
        <v>29</v>
      </c>
      <c r="C26" s="31" t="s">
        <v>81</v>
      </c>
      <c r="D26" s="31" t="s">
        <v>55</v>
      </c>
      <c r="E26" s="31" t="s">
        <v>51</v>
      </c>
      <c r="F26" s="34">
        <v>231100451460019</v>
      </c>
      <c r="G26" s="33" t="s">
        <v>54</v>
      </c>
      <c r="H26" s="28">
        <v>32508530020013</v>
      </c>
      <c r="I26" s="31" t="s">
        <v>70</v>
      </c>
      <c r="J26" s="31">
        <v>1</v>
      </c>
      <c r="K26" s="17">
        <v>4295700</v>
      </c>
      <c r="L26" s="17">
        <f t="shared" si="0"/>
        <v>4295700</v>
      </c>
    </row>
    <row r="27" spans="1:133" x14ac:dyDescent="0.3">
      <c r="A27" s="84">
        <v>19</v>
      </c>
      <c r="B27" s="84" t="s">
        <v>29</v>
      </c>
      <c r="C27" s="84" t="s">
        <v>90</v>
      </c>
      <c r="D27" s="84" t="s">
        <v>55</v>
      </c>
      <c r="E27" s="84" t="s">
        <v>59</v>
      </c>
      <c r="F27" s="95">
        <v>231100101435090</v>
      </c>
      <c r="G27" s="84" t="s">
        <v>91</v>
      </c>
      <c r="H27" s="93">
        <v>200794653</v>
      </c>
      <c r="I27" s="84" t="s">
        <v>70</v>
      </c>
      <c r="J27" s="84">
        <v>1</v>
      </c>
      <c r="K27" s="105">
        <v>18954000</v>
      </c>
      <c r="L27" s="105">
        <f>K27</f>
        <v>18954000</v>
      </c>
    </row>
    <row r="28" spans="1:133" x14ac:dyDescent="0.3">
      <c r="A28" s="85"/>
      <c r="B28" s="85"/>
      <c r="C28" s="85"/>
      <c r="D28" s="85"/>
      <c r="E28" s="85"/>
      <c r="F28" s="96"/>
      <c r="G28" s="85"/>
      <c r="H28" s="94"/>
      <c r="I28" s="85"/>
      <c r="J28" s="85"/>
      <c r="K28" s="106"/>
      <c r="L28" s="106"/>
    </row>
    <row r="29" spans="1:133" ht="27.6" x14ac:dyDescent="0.3">
      <c r="A29" s="31">
        <v>20</v>
      </c>
      <c r="B29" s="31" t="s">
        <v>29</v>
      </c>
      <c r="C29" s="31" t="s">
        <v>92</v>
      </c>
      <c r="D29" s="31" t="s">
        <v>55</v>
      </c>
      <c r="E29" s="27" t="s">
        <v>59</v>
      </c>
      <c r="F29" s="32">
        <v>231100101435117</v>
      </c>
      <c r="G29" s="31" t="s">
        <v>91</v>
      </c>
      <c r="H29" s="31">
        <v>200794653</v>
      </c>
      <c r="I29" s="31" t="s">
        <v>70</v>
      </c>
      <c r="J29" s="31">
        <v>1</v>
      </c>
      <c r="K29" s="17">
        <v>35739000</v>
      </c>
      <c r="L29" s="17">
        <f>K29</f>
        <v>35739000</v>
      </c>
    </row>
    <row r="30" spans="1:133" s="57" customFormat="1" x14ac:dyDescent="0.3">
      <c r="A30" s="84">
        <v>21</v>
      </c>
      <c r="B30" s="84" t="s">
        <v>29</v>
      </c>
      <c r="C30" s="84" t="s">
        <v>86</v>
      </c>
      <c r="D30" s="84" t="s">
        <v>55</v>
      </c>
      <c r="E30" s="84" t="s">
        <v>59</v>
      </c>
      <c r="F30" s="82">
        <v>231100101460213</v>
      </c>
      <c r="G30" s="91" t="s">
        <v>58</v>
      </c>
      <c r="H30" s="86">
        <v>306612737</v>
      </c>
      <c r="I30" s="84" t="s">
        <v>57</v>
      </c>
      <c r="J30" s="31">
        <v>550</v>
      </c>
      <c r="K30" s="17">
        <v>106976.8</v>
      </c>
      <c r="L30" s="17">
        <f t="shared" ref="L30:L36" si="1">K30*J30</f>
        <v>58837240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</row>
    <row r="31" spans="1:133" s="57" customFormat="1" x14ac:dyDescent="0.3">
      <c r="A31" s="85"/>
      <c r="B31" s="85"/>
      <c r="C31" s="85"/>
      <c r="D31" s="85"/>
      <c r="E31" s="85"/>
      <c r="F31" s="83"/>
      <c r="G31" s="99"/>
      <c r="H31" s="92"/>
      <c r="I31" s="85"/>
      <c r="J31" s="31">
        <v>550</v>
      </c>
      <c r="K31" s="17">
        <v>91414.399999999994</v>
      </c>
      <c r="L31" s="17">
        <f t="shared" si="1"/>
        <v>50277920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</row>
    <row r="32" spans="1:133" s="37" customFormat="1" ht="26.25" customHeight="1" x14ac:dyDescent="0.3">
      <c r="A32" s="84">
        <v>22</v>
      </c>
      <c r="B32" s="84" t="s">
        <v>29</v>
      </c>
      <c r="C32" s="84" t="s">
        <v>52</v>
      </c>
      <c r="D32" s="84" t="s">
        <v>50</v>
      </c>
      <c r="E32" s="84" t="s">
        <v>51</v>
      </c>
      <c r="F32" s="82">
        <v>231100421215758</v>
      </c>
      <c r="G32" s="86" t="s">
        <v>101</v>
      </c>
      <c r="H32" s="86">
        <v>300970850</v>
      </c>
      <c r="I32" s="31" t="s">
        <v>102</v>
      </c>
      <c r="J32" s="31">
        <v>4500</v>
      </c>
      <c r="K32" s="17">
        <v>6050</v>
      </c>
      <c r="L32" s="17">
        <f t="shared" si="1"/>
        <v>27225000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</row>
    <row r="33" spans="1:133" s="37" customFormat="1" x14ac:dyDescent="0.3">
      <c r="A33" s="85"/>
      <c r="B33" s="85"/>
      <c r="C33" s="85"/>
      <c r="D33" s="85"/>
      <c r="E33" s="85"/>
      <c r="F33" s="83"/>
      <c r="G33" s="92"/>
      <c r="H33" s="92"/>
      <c r="I33" s="31" t="s">
        <v>53</v>
      </c>
      <c r="J33" s="31">
        <v>3600</v>
      </c>
      <c r="K33" s="17">
        <v>7500</v>
      </c>
      <c r="L33" s="17">
        <f t="shared" si="1"/>
        <v>27000000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</row>
    <row r="34" spans="1:133" s="37" customFormat="1" ht="25.5" customHeight="1" x14ac:dyDescent="0.25">
      <c r="A34" s="31">
        <v>23</v>
      </c>
      <c r="B34" s="31" t="s">
        <v>29</v>
      </c>
      <c r="C34" s="31" t="s">
        <v>71</v>
      </c>
      <c r="D34" s="31" t="s">
        <v>50</v>
      </c>
      <c r="E34" s="31" t="s">
        <v>51</v>
      </c>
      <c r="F34" s="32">
        <v>231100241541887</v>
      </c>
      <c r="G34" s="25" t="s">
        <v>49</v>
      </c>
      <c r="H34" s="33">
        <v>203366731</v>
      </c>
      <c r="I34" s="31" t="s">
        <v>70</v>
      </c>
      <c r="J34" s="31">
        <v>12</v>
      </c>
      <c r="K34" s="17">
        <v>180000</v>
      </c>
      <c r="L34" s="17">
        <f t="shared" si="1"/>
        <v>2160000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</row>
    <row r="35" spans="1:133" s="37" customFormat="1" ht="27.6" x14ac:dyDescent="0.25">
      <c r="A35" s="31">
        <v>24</v>
      </c>
      <c r="B35" s="31" t="s">
        <v>29</v>
      </c>
      <c r="C35" s="31" t="s">
        <v>103</v>
      </c>
      <c r="D35" s="31" t="s">
        <v>50</v>
      </c>
      <c r="E35" s="31" t="s">
        <v>59</v>
      </c>
      <c r="F35" s="32">
        <v>231100101526987</v>
      </c>
      <c r="G35" s="35" t="s">
        <v>104</v>
      </c>
      <c r="H35" s="25">
        <v>204118319</v>
      </c>
      <c r="I35" s="31" t="s">
        <v>70</v>
      </c>
      <c r="J35" s="31">
        <v>9</v>
      </c>
      <c r="K35" s="17">
        <v>8939000</v>
      </c>
      <c r="L35" s="17">
        <f t="shared" si="1"/>
        <v>80451000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</row>
    <row r="36" spans="1:133" s="37" customFormat="1" ht="27.6" x14ac:dyDescent="0.25">
      <c r="A36" s="31">
        <v>25</v>
      </c>
      <c r="B36" s="31" t="s">
        <v>29</v>
      </c>
      <c r="C36" s="31" t="s">
        <v>103</v>
      </c>
      <c r="D36" s="31" t="s">
        <v>55</v>
      </c>
      <c r="E36" s="31" t="s">
        <v>59</v>
      </c>
      <c r="F36" s="32">
        <v>231100101526920</v>
      </c>
      <c r="G36" s="35" t="s">
        <v>104</v>
      </c>
      <c r="H36" s="25">
        <v>204118319</v>
      </c>
      <c r="I36" s="31" t="s">
        <v>70</v>
      </c>
      <c r="J36" s="31">
        <v>9</v>
      </c>
      <c r="K36" s="17">
        <v>3773000</v>
      </c>
      <c r="L36" s="17">
        <f t="shared" si="1"/>
        <v>33957000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</row>
    <row r="37" spans="1:133" ht="27.6" x14ac:dyDescent="0.25">
      <c r="A37" s="31">
        <v>22</v>
      </c>
      <c r="B37" s="31" t="s">
        <v>34</v>
      </c>
      <c r="C37" s="31" t="s">
        <v>81</v>
      </c>
      <c r="D37" s="31" t="s">
        <v>55</v>
      </c>
      <c r="E37" s="31" t="s">
        <v>51</v>
      </c>
      <c r="F37" s="26">
        <v>231100451657825</v>
      </c>
      <c r="G37" s="33" t="s">
        <v>54</v>
      </c>
      <c r="H37" s="28">
        <v>32508530020013</v>
      </c>
      <c r="I37" s="31" t="s">
        <v>70</v>
      </c>
      <c r="J37" s="31">
        <v>1</v>
      </c>
      <c r="K37" s="17">
        <v>6117100</v>
      </c>
      <c r="L37" s="17">
        <f>K37</f>
        <v>6117100</v>
      </c>
    </row>
    <row r="38" spans="1:133" x14ac:dyDescent="0.3">
      <c r="A38" s="84">
        <v>23</v>
      </c>
      <c r="B38" s="84" t="s">
        <v>34</v>
      </c>
      <c r="C38" s="84" t="s">
        <v>88</v>
      </c>
      <c r="D38" s="84" t="s">
        <v>55</v>
      </c>
      <c r="E38" s="84" t="s">
        <v>56</v>
      </c>
      <c r="F38" s="82">
        <v>231100291575486</v>
      </c>
      <c r="G38" s="84" t="s">
        <v>56</v>
      </c>
      <c r="H38" s="84">
        <v>303014675</v>
      </c>
      <c r="I38" s="84" t="s">
        <v>57</v>
      </c>
      <c r="J38" s="31">
        <v>1250</v>
      </c>
      <c r="K38" s="17">
        <v>210000</v>
      </c>
      <c r="L38" s="17">
        <f t="shared" ref="L38:L51" si="2">K38*J38</f>
        <v>262500000</v>
      </c>
    </row>
    <row r="39" spans="1:133" x14ac:dyDescent="0.3">
      <c r="A39" s="85"/>
      <c r="B39" s="85"/>
      <c r="C39" s="85"/>
      <c r="D39" s="85"/>
      <c r="E39" s="85"/>
      <c r="F39" s="83"/>
      <c r="G39" s="85"/>
      <c r="H39" s="85"/>
      <c r="I39" s="85"/>
      <c r="J39" s="31">
        <v>250</v>
      </c>
      <c r="K39" s="17">
        <v>420000</v>
      </c>
      <c r="L39" s="17">
        <f t="shared" si="2"/>
        <v>105000000</v>
      </c>
    </row>
    <row r="40" spans="1:133" x14ac:dyDescent="0.3">
      <c r="A40" s="31">
        <v>24</v>
      </c>
      <c r="B40" s="31" t="s">
        <v>34</v>
      </c>
      <c r="C40" s="31" t="s">
        <v>89</v>
      </c>
      <c r="D40" s="31" t="s">
        <v>55</v>
      </c>
      <c r="E40" s="31" t="s">
        <v>60</v>
      </c>
      <c r="F40" s="32">
        <v>231100291601423</v>
      </c>
      <c r="G40" s="31" t="s">
        <v>56</v>
      </c>
      <c r="H40" s="25">
        <v>303014675</v>
      </c>
      <c r="I40" s="31" t="s">
        <v>57</v>
      </c>
      <c r="J40" s="31">
        <v>7000</v>
      </c>
      <c r="K40" s="17">
        <v>24750</v>
      </c>
      <c r="L40" s="17">
        <f t="shared" si="2"/>
        <v>173250000</v>
      </c>
    </row>
    <row r="41" spans="1:133" x14ac:dyDescent="0.3">
      <c r="A41" s="84">
        <v>25</v>
      </c>
      <c r="B41" s="84" t="s">
        <v>34</v>
      </c>
      <c r="C41" s="84" t="s">
        <v>86</v>
      </c>
      <c r="D41" s="84" t="s">
        <v>55</v>
      </c>
      <c r="E41" s="84" t="s">
        <v>59</v>
      </c>
      <c r="F41" s="82">
        <v>231100101578381</v>
      </c>
      <c r="G41" s="91" t="s">
        <v>58</v>
      </c>
      <c r="H41" s="86">
        <v>306612737</v>
      </c>
      <c r="I41" s="84" t="s">
        <v>57</v>
      </c>
      <c r="J41" s="31">
        <v>800</v>
      </c>
      <c r="K41" s="17">
        <v>106976.8</v>
      </c>
      <c r="L41" s="17">
        <f t="shared" si="2"/>
        <v>85581440</v>
      </c>
    </row>
    <row r="42" spans="1:133" x14ac:dyDescent="0.3">
      <c r="A42" s="85"/>
      <c r="B42" s="85"/>
      <c r="C42" s="85"/>
      <c r="D42" s="85"/>
      <c r="E42" s="85"/>
      <c r="F42" s="83"/>
      <c r="G42" s="99"/>
      <c r="H42" s="92"/>
      <c r="I42" s="85"/>
      <c r="J42" s="31">
        <v>800</v>
      </c>
      <c r="K42" s="17">
        <v>91414.399999999994</v>
      </c>
      <c r="L42" s="17">
        <f t="shared" si="2"/>
        <v>73131520</v>
      </c>
    </row>
    <row r="43" spans="1:133" x14ac:dyDescent="0.25">
      <c r="A43" s="31">
        <v>26</v>
      </c>
      <c r="B43" s="31" t="s">
        <v>34</v>
      </c>
      <c r="C43" s="31" t="s">
        <v>69</v>
      </c>
      <c r="D43" s="31" t="s">
        <v>50</v>
      </c>
      <c r="E43" s="31" t="s">
        <v>51</v>
      </c>
      <c r="F43" s="32">
        <v>231100241250215</v>
      </c>
      <c r="G43" s="33" t="s">
        <v>49</v>
      </c>
      <c r="H43" s="33">
        <v>203366731</v>
      </c>
      <c r="I43" s="31" t="s">
        <v>70</v>
      </c>
      <c r="J43" s="31">
        <v>9</v>
      </c>
      <c r="K43" s="17">
        <v>2261088</v>
      </c>
      <c r="L43" s="17">
        <f t="shared" si="2"/>
        <v>20349792</v>
      </c>
    </row>
    <row r="44" spans="1:133" ht="27.6" x14ac:dyDescent="0.25">
      <c r="A44" s="31">
        <v>27</v>
      </c>
      <c r="B44" s="31" t="s">
        <v>34</v>
      </c>
      <c r="C44" s="31" t="s">
        <v>76</v>
      </c>
      <c r="D44" s="31" t="s">
        <v>50</v>
      </c>
      <c r="E44" s="31" t="s">
        <v>59</v>
      </c>
      <c r="F44" s="32">
        <v>231100101645200</v>
      </c>
      <c r="G44" s="33" t="s">
        <v>80</v>
      </c>
      <c r="H44" s="33">
        <v>305109680</v>
      </c>
      <c r="I44" s="31" t="s">
        <v>70</v>
      </c>
      <c r="J44" s="31">
        <v>1</v>
      </c>
      <c r="K44" s="17">
        <v>975000</v>
      </c>
      <c r="L44" s="17">
        <f t="shared" si="2"/>
        <v>975000</v>
      </c>
    </row>
    <row r="45" spans="1:133" ht="27.6" x14ac:dyDescent="0.25">
      <c r="A45" s="31">
        <v>28</v>
      </c>
      <c r="B45" s="31" t="s">
        <v>34</v>
      </c>
      <c r="C45" s="31" t="s">
        <v>93</v>
      </c>
      <c r="D45" s="31" t="s">
        <v>50</v>
      </c>
      <c r="E45" s="31" t="s">
        <v>94</v>
      </c>
      <c r="F45" s="32">
        <v>231110081514216</v>
      </c>
      <c r="G45" s="35" t="s">
        <v>95</v>
      </c>
      <c r="H45" s="33">
        <v>308241913</v>
      </c>
      <c r="I45" s="31" t="s">
        <v>70</v>
      </c>
      <c r="J45" s="31">
        <v>30</v>
      </c>
      <c r="K45" s="17">
        <v>15000</v>
      </c>
      <c r="L45" s="17">
        <f t="shared" si="2"/>
        <v>450000</v>
      </c>
    </row>
    <row r="46" spans="1:133" ht="27.6" x14ac:dyDescent="0.25">
      <c r="A46" s="31">
        <v>29</v>
      </c>
      <c r="B46" s="31" t="s">
        <v>34</v>
      </c>
      <c r="C46" s="31" t="s">
        <v>81</v>
      </c>
      <c r="D46" s="31" t="s">
        <v>55</v>
      </c>
      <c r="E46" s="31" t="s">
        <v>51</v>
      </c>
      <c r="F46" s="32">
        <v>231100451724509</v>
      </c>
      <c r="G46" s="39" t="s">
        <v>96</v>
      </c>
      <c r="H46" s="33">
        <v>303812119</v>
      </c>
      <c r="I46" s="31" t="s">
        <v>70</v>
      </c>
      <c r="J46" s="31">
        <v>1</v>
      </c>
      <c r="K46" s="17">
        <v>3405000</v>
      </c>
      <c r="L46" s="17">
        <f t="shared" si="2"/>
        <v>3405000</v>
      </c>
    </row>
    <row r="47" spans="1:133" x14ac:dyDescent="0.3">
      <c r="A47" s="84">
        <v>30</v>
      </c>
      <c r="B47" s="84" t="s">
        <v>34</v>
      </c>
      <c r="C47" s="84" t="s">
        <v>86</v>
      </c>
      <c r="D47" s="84" t="s">
        <v>55</v>
      </c>
      <c r="E47" s="84" t="s">
        <v>59</v>
      </c>
      <c r="F47" s="82">
        <v>231100101740892</v>
      </c>
      <c r="G47" s="91" t="s">
        <v>58</v>
      </c>
      <c r="H47" s="86">
        <v>306612737</v>
      </c>
      <c r="I47" s="84" t="s">
        <v>57</v>
      </c>
      <c r="J47" s="31">
        <v>1000</v>
      </c>
      <c r="K47" s="17">
        <v>106976.8</v>
      </c>
      <c r="L47" s="17">
        <f t="shared" si="2"/>
        <v>106976800</v>
      </c>
    </row>
    <row r="48" spans="1:133" x14ac:dyDescent="0.3">
      <c r="A48" s="85"/>
      <c r="B48" s="85"/>
      <c r="C48" s="85"/>
      <c r="D48" s="85"/>
      <c r="E48" s="85"/>
      <c r="F48" s="83"/>
      <c r="G48" s="99"/>
      <c r="H48" s="92"/>
      <c r="I48" s="85"/>
      <c r="J48" s="31">
        <v>1000</v>
      </c>
      <c r="K48" s="17">
        <v>91414.399999999994</v>
      </c>
      <c r="L48" s="17">
        <f t="shared" si="2"/>
        <v>91414400</v>
      </c>
    </row>
    <row r="49" spans="1:12" x14ac:dyDescent="0.25">
      <c r="A49" s="31">
        <v>31</v>
      </c>
      <c r="B49" s="31" t="s">
        <v>34</v>
      </c>
      <c r="C49" s="31" t="s">
        <v>97</v>
      </c>
      <c r="D49" s="31" t="s">
        <v>50</v>
      </c>
      <c r="E49" s="31" t="s">
        <v>51</v>
      </c>
      <c r="F49" s="32">
        <v>231100371775440</v>
      </c>
      <c r="G49" s="33" t="s">
        <v>98</v>
      </c>
      <c r="H49" s="33">
        <v>205091876</v>
      </c>
      <c r="I49" s="31" t="s">
        <v>70</v>
      </c>
      <c r="J49" s="31">
        <v>1</v>
      </c>
      <c r="K49" s="17">
        <v>980000</v>
      </c>
      <c r="L49" s="17">
        <f t="shared" si="2"/>
        <v>980000</v>
      </c>
    </row>
    <row r="50" spans="1:12" ht="27.6" x14ac:dyDescent="0.25">
      <c r="A50" s="31">
        <v>32</v>
      </c>
      <c r="B50" s="31" t="s">
        <v>34</v>
      </c>
      <c r="C50" s="31" t="s">
        <v>99</v>
      </c>
      <c r="D50" s="31" t="s">
        <v>55</v>
      </c>
      <c r="E50" s="31" t="s">
        <v>59</v>
      </c>
      <c r="F50" s="32">
        <v>231100101776971</v>
      </c>
      <c r="G50" s="35" t="s">
        <v>100</v>
      </c>
      <c r="H50" s="33">
        <v>201094645</v>
      </c>
      <c r="I50" s="31" t="s">
        <v>70</v>
      </c>
      <c r="J50" s="31">
        <v>3</v>
      </c>
      <c r="K50" s="17">
        <v>24960</v>
      </c>
      <c r="L50" s="17">
        <f t="shared" si="2"/>
        <v>74880</v>
      </c>
    </row>
    <row r="51" spans="1:12" x14ac:dyDescent="0.25">
      <c r="A51" s="31">
        <v>33</v>
      </c>
      <c r="B51" s="31" t="s">
        <v>34</v>
      </c>
      <c r="C51" s="31" t="s">
        <v>105</v>
      </c>
      <c r="D51" s="31" t="s">
        <v>55</v>
      </c>
      <c r="E51" s="31" t="s">
        <v>94</v>
      </c>
      <c r="F51" s="32">
        <v>231110081632342</v>
      </c>
      <c r="G51" s="33" t="s">
        <v>106</v>
      </c>
      <c r="H51" s="33">
        <v>308137384</v>
      </c>
      <c r="I51" s="31" t="s">
        <v>107</v>
      </c>
      <c r="J51" s="31">
        <v>30</v>
      </c>
      <c r="K51" s="17">
        <v>48001</v>
      </c>
      <c r="L51" s="17">
        <f t="shared" si="2"/>
        <v>1440030</v>
      </c>
    </row>
    <row r="52" spans="1:12" ht="27.6" x14ac:dyDescent="0.25">
      <c r="A52" s="31">
        <v>34</v>
      </c>
      <c r="B52" s="44" t="s">
        <v>35</v>
      </c>
      <c r="C52" s="31" t="s">
        <v>110</v>
      </c>
      <c r="D52" s="44" t="s">
        <v>55</v>
      </c>
      <c r="E52" s="44" t="s">
        <v>59</v>
      </c>
      <c r="F52" s="26">
        <v>231100101856631</v>
      </c>
      <c r="G52" s="35" t="s">
        <v>74</v>
      </c>
      <c r="H52" s="47">
        <v>305907639</v>
      </c>
      <c r="I52" s="31" t="s">
        <v>70</v>
      </c>
      <c r="J52" s="31">
        <v>1</v>
      </c>
      <c r="K52" s="17">
        <v>8975694</v>
      </c>
      <c r="L52" s="17">
        <v>8975694</v>
      </c>
    </row>
    <row r="53" spans="1:12" ht="12.75" customHeight="1" x14ac:dyDescent="0.25">
      <c r="A53" s="31">
        <v>35</v>
      </c>
      <c r="B53" s="44" t="s">
        <v>35</v>
      </c>
      <c r="C53" s="31" t="s">
        <v>93</v>
      </c>
      <c r="D53" s="31" t="s">
        <v>50</v>
      </c>
      <c r="E53" s="31" t="s">
        <v>94</v>
      </c>
      <c r="F53" s="50">
        <v>231110081730577</v>
      </c>
      <c r="G53" s="51" t="s">
        <v>111</v>
      </c>
      <c r="H53" s="48">
        <v>31203976520024</v>
      </c>
      <c r="I53" s="31" t="s">
        <v>70</v>
      </c>
      <c r="J53" s="31">
        <v>45</v>
      </c>
      <c r="K53" s="17">
        <v>16000</v>
      </c>
      <c r="L53" s="17">
        <f>K53*J53</f>
        <v>720000</v>
      </c>
    </row>
    <row r="54" spans="1:12" ht="27.6" x14ac:dyDescent="0.3">
      <c r="A54" s="31">
        <v>36</v>
      </c>
      <c r="B54" s="44" t="s">
        <v>35</v>
      </c>
      <c r="C54" s="31" t="s">
        <v>81</v>
      </c>
      <c r="D54" s="44" t="s">
        <v>55</v>
      </c>
      <c r="E54" s="44" t="s">
        <v>51</v>
      </c>
      <c r="F54" s="52">
        <v>231100451899159</v>
      </c>
      <c r="G54" s="25" t="s">
        <v>54</v>
      </c>
      <c r="H54" s="46">
        <v>32508530020013</v>
      </c>
      <c r="I54" s="31" t="s">
        <v>70</v>
      </c>
      <c r="J54" s="31">
        <v>1</v>
      </c>
      <c r="K54" s="17">
        <v>4693300</v>
      </c>
      <c r="L54" s="17">
        <f>K54*J54</f>
        <v>4693300</v>
      </c>
    </row>
    <row r="55" spans="1:12" ht="15" customHeight="1" x14ac:dyDescent="0.3">
      <c r="A55" s="84">
        <v>37</v>
      </c>
      <c r="B55" s="84" t="s">
        <v>35</v>
      </c>
      <c r="C55" s="84" t="s">
        <v>86</v>
      </c>
      <c r="D55" s="84" t="s">
        <v>55</v>
      </c>
      <c r="E55" s="84" t="s">
        <v>59</v>
      </c>
      <c r="F55" s="82">
        <v>231100101888785</v>
      </c>
      <c r="G55" s="90" t="s">
        <v>58</v>
      </c>
      <c r="H55" s="86">
        <v>306612737</v>
      </c>
      <c r="I55" s="84" t="s">
        <v>107</v>
      </c>
      <c r="J55" s="31">
        <v>900</v>
      </c>
      <c r="K55" s="17">
        <v>91414.399999999994</v>
      </c>
      <c r="L55" s="17">
        <f>K55*J55</f>
        <v>82272960</v>
      </c>
    </row>
    <row r="56" spans="1:12" x14ac:dyDescent="0.3">
      <c r="A56" s="85"/>
      <c r="B56" s="85"/>
      <c r="C56" s="85"/>
      <c r="D56" s="85"/>
      <c r="E56" s="85"/>
      <c r="F56" s="83"/>
      <c r="G56" s="90"/>
      <c r="H56" s="92"/>
      <c r="I56" s="85"/>
      <c r="J56" s="31">
        <v>900</v>
      </c>
      <c r="K56" s="17">
        <v>106976.8</v>
      </c>
      <c r="L56" s="17">
        <f t="shared" ref="L56:L76" si="3">K56*J56</f>
        <v>96279120</v>
      </c>
    </row>
    <row r="57" spans="1:12" ht="13.5" customHeight="1" x14ac:dyDescent="0.3">
      <c r="A57" s="84">
        <v>38</v>
      </c>
      <c r="B57" s="84" t="s">
        <v>35</v>
      </c>
      <c r="C57" s="84" t="s">
        <v>112</v>
      </c>
      <c r="D57" s="84" t="s">
        <v>50</v>
      </c>
      <c r="E57" s="84" t="s">
        <v>51</v>
      </c>
      <c r="F57" s="82">
        <v>231100341892960</v>
      </c>
      <c r="G57" s="84" t="s">
        <v>113</v>
      </c>
      <c r="H57" s="84">
        <v>200555317</v>
      </c>
      <c r="I57" s="84" t="s">
        <v>70</v>
      </c>
      <c r="J57" s="31">
        <v>1</v>
      </c>
      <c r="K57" s="17">
        <v>14400000</v>
      </c>
      <c r="L57" s="17">
        <f t="shared" si="3"/>
        <v>14400000</v>
      </c>
    </row>
    <row r="58" spans="1:12" ht="15" hidden="1" customHeight="1" x14ac:dyDescent="0.3">
      <c r="A58" s="88"/>
      <c r="B58" s="88"/>
      <c r="C58" s="88"/>
      <c r="D58" s="88"/>
      <c r="E58" s="88"/>
      <c r="F58" s="89"/>
      <c r="G58" s="88"/>
      <c r="H58" s="88"/>
      <c r="I58" s="88"/>
      <c r="J58" s="31">
        <v>1</v>
      </c>
      <c r="K58" s="17">
        <v>9569000</v>
      </c>
      <c r="L58" s="17">
        <f t="shared" si="3"/>
        <v>9569000</v>
      </c>
    </row>
    <row r="59" spans="1:12" x14ac:dyDescent="0.3">
      <c r="A59" s="88"/>
      <c r="B59" s="88"/>
      <c r="C59" s="88"/>
      <c r="D59" s="88"/>
      <c r="E59" s="88"/>
      <c r="F59" s="89"/>
      <c r="G59" s="88"/>
      <c r="H59" s="88"/>
      <c r="I59" s="88"/>
      <c r="J59" s="31">
        <v>1</v>
      </c>
      <c r="K59" s="17">
        <v>1200000</v>
      </c>
      <c r="L59" s="17">
        <f t="shared" si="3"/>
        <v>1200000</v>
      </c>
    </row>
    <row r="60" spans="1:12" x14ac:dyDescent="0.3">
      <c r="A60" s="88"/>
      <c r="B60" s="88"/>
      <c r="C60" s="88"/>
      <c r="D60" s="88"/>
      <c r="E60" s="88"/>
      <c r="F60" s="89"/>
      <c r="G60" s="88"/>
      <c r="H60" s="88"/>
      <c r="I60" s="88"/>
      <c r="J60" s="31">
        <v>1</v>
      </c>
      <c r="K60" s="17">
        <v>9569000</v>
      </c>
      <c r="L60" s="17">
        <f t="shared" si="3"/>
        <v>9569000</v>
      </c>
    </row>
    <row r="61" spans="1:12" x14ac:dyDescent="0.3">
      <c r="A61" s="85"/>
      <c r="B61" s="85"/>
      <c r="C61" s="85"/>
      <c r="D61" s="85"/>
      <c r="E61" s="85"/>
      <c r="F61" s="83"/>
      <c r="G61" s="85"/>
      <c r="H61" s="85"/>
      <c r="I61" s="85"/>
      <c r="J61" s="31">
        <v>1</v>
      </c>
      <c r="K61" s="17">
        <v>600000</v>
      </c>
      <c r="L61" s="17">
        <f t="shared" si="3"/>
        <v>600000</v>
      </c>
    </row>
    <row r="62" spans="1:12" x14ac:dyDescent="0.3">
      <c r="A62" s="84">
        <v>39</v>
      </c>
      <c r="B62" s="84" t="s">
        <v>35</v>
      </c>
      <c r="C62" s="84" t="s">
        <v>112</v>
      </c>
      <c r="D62" s="84" t="s">
        <v>55</v>
      </c>
      <c r="E62" s="84" t="s">
        <v>51</v>
      </c>
      <c r="F62" s="82">
        <v>231100341892026</v>
      </c>
      <c r="G62" s="84" t="s">
        <v>113</v>
      </c>
      <c r="H62" s="84">
        <v>200555317</v>
      </c>
      <c r="I62" s="84" t="s">
        <v>70</v>
      </c>
      <c r="J62" s="31">
        <v>1</v>
      </c>
      <c r="K62" s="17">
        <v>9731188</v>
      </c>
      <c r="L62" s="17">
        <f t="shared" si="3"/>
        <v>9731188</v>
      </c>
    </row>
    <row r="63" spans="1:12" x14ac:dyDescent="0.3">
      <c r="A63" s="88"/>
      <c r="B63" s="88"/>
      <c r="C63" s="88"/>
      <c r="D63" s="88"/>
      <c r="E63" s="88"/>
      <c r="F63" s="89"/>
      <c r="G63" s="88"/>
      <c r="H63" s="88"/>
      <c r="I63" s="88"/>
      <c r="J63" s="31">
        <v>1</v>
      </c>
      <c r="K63" s="17">
        <v>33758118</v>
      </c>
      <c r="L63" s="17">
        <f t="shared" si="3"/>
        <v>33758118</v>
      </c>
    </row>
    <row r="64" spans="1:12" x14ac:dyDescent="0.3">
      <c r="A64" s="88"/>
      <c r="B64" s="88"/>
      <c r="C64" s="88"/>
      <c r="D64" s="88"/>
      <c r="E64" s="88"/>
      <c r="F64" s="89"/>
      <c r="G64" s="88"/>
      <c r="H64" s="88"/>
      <c r="I64" s="88"/>
      <c r="J64" s="31">
        <v>1</v>
      </c>
      <c r="K64" s="17">
        <v>413193</v>
      </c>
      <c r="L64" s="17">
        <f t="shared" si="3"/>
        <v>413193</v>
      </c>
    </row>
    <row r="65" spans="1:12" x14ac:dyDescent="0.3">
      <c r="A65" s="88"/>
      <c r="B65" s="88"/>
      <c r="C65" s="88"/>
      <c r="D65" s="88"/>
      <c r="E65" s="88"/>
      <c r="F65" s="89"/>
      <c r="G65" s="88"/>
      <c r="H65" s="88"/>
      <c r="I65" s="88"/>
      <c r="J65" s="31">
        <v>1</v>
      </c>
      <c r="K65" s="17">
        <v>355041</v>
      </c>
      <c r="L65" s="17">
        <f t="shared" si="3"/>
        <v>355041</v>
      </c>
    </row>
    <row r="66" spans="1:12" x14ac:dyDescent="0.3">
      <c r="A66" s="85"/>
      <c r="B66" s="85"/>
      <c r="C66" s="85"/>
      <c r="D66" s="85"/>
      <c r="E66" s="85"/>
      <c r="F66" s="83"/>
      <c r="G66" s="85"/>
      <c r="H66" s="85"/>
      <c r="I66" s="85"/>
      <c r="J66" s="31">
        <v>1</v>
      </c>
      <c r="K66" s="17">
        <v>2271457</v>
      </c>
      <c r="L66" s="17">
        <f t="shared" si="3"/>
        <v>2271457</v>
      </c>
    </row>
    <row r="67" spans="1:12" ht="27.6" x14ac:dyDescent="0.25">
      <c r="A67" s="31">
        <v>40</v>
      </c>
      <c r="B67" s="44" t="s">
        <v>35</v>
      </c>
      <c r="C67" s="31" t="s">
        <v>81</v>
      </c>
      <c r="D67" s="31" t="s">
        <v>50</v>
      </c>
      <c r="E67" s="44" t="s">
        <v>51</v>
      </c>
      <c r="F67" s="26">
        <v>231100451944069</v>
      </c>
      <c r="G67" s="49" t="s">
        <v>114</v>
      </c>
      <c r="H67" s="47">
        <v>303812119</v>
      </c>
      <c r="I67" s="31" t="s">
        <v>70</v>
      </c>
      <c r="J67" s="31">
        <v>1</v>
      </c>
      <c r="K67" s="17">
        <v>2770000</v>
      </c>
      <c r="L67" s="17">
        <f t="shared" si="3"/>
        <v>2770000</v>
      </c>
    </row>
    <row r="68" spans="1:12" ht="27.6" x14ac:dyDescent="0.3">
      <c r="A68" s="31">
        <v>41</v>
      </c>
      <c r="B68" s="44" t="s">
        <v>35</v>
      </c>
      <c r="C68" s="31" t="s">
        <v>93</v>
      </c>
      <c r="D68" s="44" t="s">
        <v>55</v>
      </c>
      <c r="E68" s="31" t="s">
        <v>94</v>
      </c>
      <c r="F68" s="32">
        <v>231110081790393</v>
      </c>
      <c r="G68" s="31" t="s">
        <v>115</v>
      </c>
      <c r="H68" s="46">
        <v>50109028680010</v>
      </c>
      <c r="I68" s="31" t="s">
        <v>70</v>
      </c>
      <c r="J68" s="31">
        <v>10</v>
      </c>
      <c r="K68" s="17">
        <v>15000</v>
      </c>
      <c r="L68" s="17">
        <f t="shared" si="3"/>
        <v>150000</v>
      </c>
    </row>
    <row r="69" spans="1:12" ht="14.4" x14ac:dyDescent="0.3">
      <c r="A69" s="31">
        <v>42</v>
      </c>
      <c r="B69" s="44" t="s">
        <v>35</v>
      </c>
      <c r="C69" s="31" t="s">
        <v>116</v>
      </c>
      <c r="D69" s="44" t="s">
        <v>55</v>
      </c>
      <c r="E69" s="31" t="s">
        <v>94</v>
      </c>
      <c r="F69" s="32">
        <v>231110081868432</v>
      </c>
      <c r="G69" s="31" t="s">
        <v>117</v>
      </c>
      <c r="H69" s="58">
        <v>308864454</v>
      </c>
      <c r="I69" s="44" t="s">
        <v>107</v>
      </c>
      <c r="J69" s="31">
        <v>1</v>
      </c>
      <c r="K69" s="17">
        <v>1099000</v>
      </c>
      <c r="L69" s="17">
        <f t="shared" si="3"/>
        <v>1099000</v>
      </c>
    </row>
    <row r="70" spans="1:12" ht="15" customHeight="1" x14ac:dyDescent="0.3">
      <c r="A70" s="84">
        <v>43</v>
      </c>
      <c r="B70" s="84" t="s">
        <v>35</v>
      </c>
      <c r="C70" s="84" t="s">
        <v>86</v>
      </c>
      <c r="D70" s="84" t="s">
        <v>55</v>
      </c>
      <c r="E70" s="84" t="s">
        <v>59</v>
      </c>
      <c r="F70" s="82">
        <v>231100102003631</v>
      </c>
      <c r="G70" s="90" t="s">
        <v>58</v>
      </c>
      <c r="H70" s="86">
        <v>306612737</v>
      </c>
      <c r="I70" s="84" t="s">
        <v>107</v>
      </c>
      <c r="J70" s="31">
        <v>1300</v>
      </c>
      <c r="K70" s="17">
        <v>91414.399999999994</v>
      </c>
      <c r="L70" s="17">
        <f t="shared" si="3"/>
        <v>118838719.99999999</v>
      </c>
    </row>
    <row r="71" spans="1:12" s="31" customFormat="1" x14ac:dyDescent="0.3">
      <c r="A71" s="88"/>
      <c r="B71" s="88"/>
      <c r="C71" s="88"/>
      <c r="D71" s="85"/>
      <c r="E71" s="88"/>
      <c r="F71" s="89"/>
      <c r="G71" s="91"/>
      <c r="H71" s="87"/>
      <c r="I71" s="88"/>
      <c r="J71" s="44">
        <v>1300</v>
      </c>
      <c r="K71" s="45">
        <v>106976.8</v>
      </c>
      <c r="L71" s="45">
        <f t="shared" si="3"/>
        <v>139069840</v>
      </c>
    </row>
    <row r="72" spans="1:12" s="31" customFormat="1" ht="34.5" customHeight="1" x14ac:dyDescent="0.3">
      <c r="A72" s="84">
        <v>44</v>
      </c>
      <c r="B72" s="84" t="s">
        <v>35</v>
      </c>
      <c r="C72" s="84" t="s">
        <v>88</v>
      </c>
      <c r="D72" s="84" t="s">
        <v>55</v>
      </c>
      <c r="E72" s="84" t="s">
        <v>60</v>
      </c>
      <c r="F72" s="82">
        <v>231100292024841</v>
      </c>
      <c r="G72" s="84" t="s">
        <v>56</v>
      </c>
      <c r="H72" s="86">
        <v>303014675</v>
      </c>
      <c r="I72" s="84" t="s">
        <v>107</v>
      </c>
      <c r="J72" s="31">
        <v>300</v>
      </c>
      <c r="K72" s="17">
        <v>462000</v>
      </c>
      <c r="L72" s="17">
        <f t="shared" si="3"/>
        <v>138600000</v>
      </c>
    </row>
    <row r="73" spans="1:12" s="31" customFormat="1" ht="22.5" customHeight="1" x14ac:dyDescent="0.3">
      <c r="A73" s="85"/>
      <c r="B73" s="85"/>
      <c r="C73" s="85"/>
      <c r="D73" s="85"/>
      <c r="E73" s="85"/>
      <c r="F73" s="83"/>
      <c r="G73" s="85"/>
      <c r="H73" s="87"/>
      <c r="I73" s="88"/>
      <c r="J73" s="31">
        <v>2000</v>
      </c>
      <c r="K73" s="31">
        <v>231000</v>
      </c>
      <c r="L73" s="17">
        <f t="shared" si="3"/>
        <v>462000000</v>
      </c>
    </row>
    <row r="74" spans="1:12" s="31" customFormat="1" ht="35.25" customHeight="1" x14ac:dyDescent="0.3">
      <c r="A74" s="31">
        <v>45</v>
      </c>
      <c r="B74" s="44" t="s">
        <v>35</v>
      </c>
      <c r="C74" s="31" t="s">
        <v>93</v>
      </c>
      <c r="D74" s="44" t="s">
        <v>55</v>
      </c>
      <c r="E74" s="31" t="s">
        <v>94</v>
      </c>
      <c r="F74" s="32">
        <v>231110081963237</v>
      </c>
      <c r="G74" s="31" t="s">
        <v>115</v>
      </c>
      <c r="H74" s="46">
        <v>50109028680010</v>
      </c>
      <c r="I74" s="31" t="s">
        <v>70</v>
      </c>
      <c r="J74" s="31">
        <v>1</v>
      </c>
      <c r="K74" s="17">
        <v>1230000</v>
      </c>
      <c r="L74" s="17">
        <f t="shared" si="3"/>
        <v>1230000</v>
      </c>
    </row>
    <row r="75" spans="1:12" s="31" customFormat="1" x14ac:dyDescent="0.25">
      <c r="A75" s="31">
        <v>46</v>
      </c>
      <c r="B75" s="44" t="s">
        <v>35</v>
      </c>
      <c r="C75" s="44" t="s">
        <v>105</v>
      </c>
      <c r="D75" s="44" t="s">
        <v>55</v>
      </c>
      <c r="E75" s="31" t="s">
        <v>94</v>
      </c>
      <c r="F75" s="32">
        <v>231110081969412</v>
      </c>
      <c r="G75" s="33" t="s">
        <v>118</v>
      </c>
      <c r="H75" s="31">
        <v>304144925</v>
      </c>
      <c r="I75" s="44" t="s">
        <v>107</v>
      </c>
      <c r="J75" s="17">
        <v>30</v>
      </c>
      <c r="K75" s="17">
        <v>44000</v>
      </c>
      <c r="L75" s="17">
        <f t="shared" si="3"/>
        <v>1320000</v>
      </c>
    </row>
    <row r="76" spans="1:12" s="31" customFormat="1" ht="27.6" x14ac:dyDescent="0.25">
      <c r="A76" s="53">
        <v>47</v>
      </c>
      <c r="B76" s="53" t="s">
        <v>35</v>
      </c>
      <c r="C76" s="53" t="s">
        <v>93</v>
      </c>
      <c r="D76" s="53" t="s">
        <v>55</v>
      </c>
      <c r="E76" s="53" t="s">
        <v>94</v>
      </c>
      <c r="F76" s="55">
        <v>231110081753495</v>
      </c>
      <c r="G76" s="59" t="s">
        <v>119</v>
      </c>
      <c r="H76" s="56">
        <v>310199198</v>
      </c>
      <c r="I76" s="54" t="s">
        <v>107</v>
      </c>
      <c r="J76" s="53">
        <v>10</v>
      </c>
      <c r="K76" s="53">
        <v>20000</v>
      </c>
      <c r="L76" s="22">
        <f t="shared" si="3"/>
        <v>200000</v>
      </c>
    </row>
    <row r="77" spans="1:12" s="31" customFormat="1" ht="14.4" x14ac:dyDescent="0.3">
      <c r="A77" s="53">
        <v>48</v>
      </c>
      <c r="B77" s="54" t="s">
        <v>36</v>
      </c>
      <c r="C77" s="53" t="s">
        <v>120</v>
      </c>
      <c r="D77" s="31" t="s">
        <v>50</v>
      </c>
      <c r="E77" s="31" t="s">
        <v>94</v>
      </c>
      <c r="F77" s="55">
        <v>231110082024174</v>
      </c>
      <c r="G77" s="31" t="s">
        <v>121</v>
      </c>
      <c r="H77" s="56">
        <v>310786092</v>
      </c>
      <c r="I77" s="54" t="s">
        <v>107</v>
      </c>
      <c r="J77" s="53">
        <v>1</v>
      </c>
      <c r="K77" s="53">
        <v>800000</v>
      </c>
      <c r="L77" s="22">
        <f t="shared" ref="L77" si="4">K77*J77</f>
        <v>800000</v>
      </c>
    </row>
    <row r="78" spans="1:12" s="31" customFormat="1" ht="27.6" x14ac:dyDescent="0.3">
      <c r="A78" s="53">
        <v>49</v>
      </c>
      <c r="B78" s="54" t="s">
        <v>36</v>
      </c>
      <c r="C78" s="53" t="s">
        <v>82</v>
      </c>
      <c r="D78" s="44" t="s">
        <v>55</v>
      </c>
      <c r="E78" s="31" t="s">
        <v>59</v>
      </c>
      <c r="F78" s="55">
        <v>231100102090811</v>
      </c>
      <c r="G78" s="31" t="s">
        <v>122</v>
      </c>
      <c r="H78" s="56">
        <v>201991922</v>
      </c>
      <c r="I78" s="31" t="s">
        <v>70</v>
      </c>
      <c r="J78" s="53">
        <v>1</v>
      </c>
      <c r="K78" s="53">
        <v>1663200</v>
      </c>
      <c r="L78" s="22">
        <f t="shared" ref="L78" si="5">K78*J78</f>
        <v>1663200</v>
      </c>
    </row>
    <row r="79" spans="1:12" s="31" customFormat="1" ht="27.6" x14ac:dyDescent="0.3">
      <c r="A79" s="53">
        <v>50</v>
      </c>
      <c r="B79" s="54" t="s">
        <v>36</v>
      </c>
      <c r="C79" s="53" t="s">
        <v>124</v>
      </c>
      <c r="D79" s="44" t="s">
        <v>55</v>
      </c>
      <c r="E79" s="31" t="s">
        <v>59</v>
      </c>
      <c r="F79" s="55">
        <v>231100102121816</v>
      </c>
      <c r="G79" s="31" t="s">
        <v>123</v>
      </c>
      <c r="H79" s="56">
        <v>305907639</v>
      </c>
      <c r="I79" s="31" t="s">
        <v>70</v>
      </c>
      <c r="J79" s="53">
        <v>1</v>
      </c>
      <c r="K79" s="53">
        <v>5535320</v>
      </c>
      <c r="L79" s="22">
        <f t="shared" ref="L79:L80" si="6">K79*J79</f>
        <v>5535320</v>
      </c>
    </row>
    <row r="80" spans="1:12" ht="14.4" x14ac:dyDescent="0.25">
      <c r="A80" s="31">
        <v>51</v>
      </c>
      <c r="B80" s="54" t="s">
        <v>36</v>
      </c>
      <c r="C80" s="31" t="s">
        <v>125</v>
      </c>
      <c r="D80" s="44" t="s">
        <v>55</v>
      </c>
      <c r="E80" s="44" t="s">
        <v>51</v>
      </c>
      <c r="F80" s="26">
        <v>231100452127568</v>
      </c>
      <c r="G80" s="35" t="s">
        <v>114</v>
      </c>
      <c r="H80" s="47">
        <v>303812119</v>
      </c>
      <c r="I80" s="31" t="s">
        <v>70</v>
      </c>
      <c r="J80" s="31">
        <v>1</v>
      </c>
      <c r="K80" s="17">
        <v>4145000</v>
      </c>
      <c r="L80" s="17">
        <f t="shared" si="6"/>
        <v>4145000</v>
      </c>
    </row>
    <row r="81" spans="1:12" ht="14.4" x14ac:dyDescent="0.25">
      <c r="A81" s="31">
        <v>52</v>
      </c>
      <c r="B81" s="54" t="s">
        <v>36</v>
      </c>
      <c r="C81" s="31" t="s">
        <v>126</v>
      </c>
      <c r="D81" s="44" t="s">
        <v>55</v>
      </c>
      <c r="E81" s="31" t="s">
        <v>94</v>
      </c>
      <c r="F81" s="26">
        <v>231110082068359</v>
      </c>
      <c r="G81" s="49" t="s">
        <v>127</v>
      </c>
      <c r="H81" s="46">
        <v>31806955200018</v>
      </c>
      <c r="I81" s="31" t="s">
        <v>70</v>
      </c>
      <c r="J81" s="31">
        <v>3</v>
      </c>
      <c r="K81" s="17">
        <f>1950000/3</f>
        <v>650000</v>
      </c>
      <c r="L81" s="17">
        <f t="shared" ref="L81:L84" si="7">K81*J81</f>
        <v>1950000</v>
      </c>
    </row>
    <row r="82" spans="1:12" ht="15" customHeight="1" x14ac:dyDescent="0.3">
      <c r="A82" s="84">
        <v>53</v>
      </c>
      <c r="B82" s="84" t="s">
        <v>36</v>
      </c>
      <c r="C82" s="84" t="s">
        <v>86</v>
      </c>
      <c r="D82" s="84" t="s">
        <v>55</v>
      </c>
      <c r="E82" s="84" t="s">
        <v>59</v>
      </c>
      <c r="F82" s="82">
        <v>231100102146259</v>
      </c>
      <c r="G82" s="90" t="s">
        <v>58</v>
      </c>
      <c r="H82" s="86">
        <v>306612737</v>
      </c>
      <c r="I82" s="84" t="s">
        <v>107</v>
      </c>
      <c r="J82" s="31">
        <v>1300</v>
      </c>
      <c r="K82" s="17">
        <v>91414.399999999994</v>
      </c>
      <c r="L82" s="17">
        <f t="shared" si="7"/>
        <v>118838719.99999999</v>
      </c>
    </row>
    <row r="83" spans="1:12" s="31" customFormat="1" x14ac:dyDescent="0.3">
      <c r="A83" s="88"/>
      <c r="B83" s="88"/>
      <c r="C83" s="88"/>
      <c r="D83" s="85"/>
      <c r="E83" s="88"/>
      <c r="F83" s="89"/>
      <c r="G83" s="91"/>
      <c r="H83" s="87"/>
      <c r="I83" s="88"/>
      <c r="J83" s="44">
        <v>1300</v>
      </c>
      <c r="K83" s="45">
        <v>106976.8</v>
      </c>
      <c r="L83" s="45">
        <f t="shared" si="7"/>
        <v>139069840</v>
      </c>
    </row>
    <row r="84" spans="1:12" ht="27.6" x14ac:dyDescent="0.25">
      <c r="A84" s="31">
        <v>54</v>
      </c>
      <c r="B84" s="54" t="s">
        <v>36</v>
      </c>
      <c r="C84" s="31" t="s">
        <v>128</v>
      </c>
      <c r="D84" s="44" t="s">
        <v>55</v>
      </c>
      <c r="E84" s="44" t="s">
        <v>51</v>
      </c>
      <c r="F84" s="26">
        <v>231100452170785</v>
      </c>
      <c r="G84" s="35" t="s">
        <v>114</v>
      </c>
      <c r="H84" s="47">
        <v>303812119</v>
      </c>
      <c r="I84" s="31" t="s">
        <v>70</v>
      </c>
      <c r="J84" s="31">
        <v>1</v>
      </c>
      <c r="K84" s="17">
        <v>3980000</v>
      </c>
      <c r="L84" s="17">
        <f t="shared" si="7"/>
        <v>3980000</v>
      </c>
    </row>
    <row r="85" spans="1:12" ht="14.4" x14ac:dyDescent="0.25">
      <c r="A85" s="31">
        <v>55</v>
      </c>
      <c r="B85" s="54" t="s">
        <v>36</v>
      </c>
      <c r="C85" s="31" t="s">
        <v>130</v>
      </c>
      <c r="D85" s="44" t="s">
        <v>55</v>
      </c>
      <c r="E85" s="44" t="s">
        <v>51</v>
      </c>
      <c r="F85" s="26">
        <v>231100362251566</v>
      </c>
      <c r="G85" s="35" t="s">
        <v>129</v>
      </c>
      <c r="H85" s="47">
        <v>300529638</v>
      </c>
      <c r="I85" s="31" t="s">
        <v>70</v>
      </c>
      <c r="J85" s="31">
        <v>2</v>
      </c>
      <c r="K85" s="17">
        <v>1800000</v>
      </c>
      <c r="L85" s="17">
        <f t="shared" ref="L85:L86" si="8">K85*J85</f>
        <v>3600000</v>
      </c>
    </row>
    <row r="86" spans="1:12" ht="14.4" x14ac:dyDescent="0.25">
      <c r="A86" s="31">
        <v>56</v>
      </c>
      <c r="B86" s="54" t="s">
        <v>36</v>
      </c>
      <c r="C86" s="31" t="s">
        <v>131</v>
      </c>
      <c r="D86" s="44" t="s">
        <v>55</v>
      </c>
      <c r="E86" s="31" t="s">
        <v>94</v>
      </c>
      <c r="F86" s="26">
        <v>231110082068359</v>
      </c>
      <c r="G86" s="49" t="s">
        <v>132</v>
      </c>
      <c r="H86" s="46">
        <v>310771935</v>
      </c>
      <c r="I86" s="54" t="s">
        <v>107</v>
      </c>
      <c r="J86" s="31">
        <v>8</v>
      </c>
      <c r="K86" s="17">
        <v>689000</v>
      </c>
      <c r="L86" s="17">
        <f t="shared" si="8"/>
        <v>5512000</v>
      </c>
    </row>
    <row r="87" spans="1:12" ht="14.4" x14ac:dyDescent="0.25">
      <c r="A87" s="31">
        <v>57</v>
      </c>
      <c r="B87" s="54" t="s">
        <v>36</v>
      </c>
      <c r="C87" s="31" t="s">
        <v>134</v>
      </c>
      <c r="D87" s="44" t="s">
        <v>55</v>
      </c>
      <c r="E87" s="31" t="s">
        <v>94</v>
      </c>
      <c r="F87" s="26">
        <v>231110082236191</v>
      </c>
      <c r="G87" s="35" t="s">
        <v>133</v>
      </c>
      <c r="H87" s="46">
        <v>305944103</v>
      </c>
      <c r="I87" s="54" t="s">
        <v>107</v>
      </c>
      <c r="J87" s="31">
        <v>30</v>
      </c>
      <c r="K87" s="17">
        <v>39500</v>
      </c>
      <c r="L87" s="17">
        <f t="shared" ref="L87" si="9">K87*J87</f>
        <v>1185000</v>
      </c>
    </row>
  </sheetData>
  <autoFilter ref="A5:EC45" xr:uid="{00000000-0009-0000-0000-000004000000}"/>
  <mergeCells count="150">
    <mergeCell ref="F82:F83"/>
    <mergeCell ref="G82:G83"/>
    <mergeCell ref="H82:H83"/>
    <mergeCell ref="I82:I83"/>
    <mergeCell ref="C38:C39"/>
    <mergeCell ref="D38:D39"/>
    <mergeCell ref="E38:E39"/>
    <mergeCell ref="A82:A83"/>
    <mergeCell ref="B82:B83"/>
    <mergeCell ref="C82:C83"/>
    <mergeCell ref="D82:D83"/>
    <mergeCell ref="E82:E83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H41:H42"/>
    <mergeCell ref="I41:I42"/>
    <mergeCell ref="F55:F56"/>
    <mergeCell ref="B32:B33"/>
    <mergeCell ref="C32:C33"/>
    <mergeCell ref="D32:D33"/>
    <mergeCell ref="E32:E33"/>
    <mergeCell ref="F32:F33"/>
    <mergeCell ref="G32:G33"/>
    <mergeCell ref="F38:F39"/>
    <mergeCell ref="G38:G39"/>
    <mergeCell ref="A41:A42"/>
    <mergeCell ref="B41:B42"/>
    <mergeCell ref="C41:C42"/>
    <mergeCell ref="D41:D42"/>
    <mergeCell ref="E41:E42"/>
    <mergeCell ref="F41:F42"/>
    <mergeCell ref="G41:G42"/>
    <mergeCell ref="A38:A39"/>
    <mergeCell ref="B38:B39"/>
    <mergeCell ref="A32:A33"/>
    <mergeCell ref="J27:J28"/>
    <mergeCell ref="K27:K28"/>
    <mergeCell ref="L27:L28"/>
    <mergeCell ref="I30:I31"/>
    <mergeCell ref="H32:H33"/>
    <mergeCell ref="E23:E24"/>
    <mergeCell ref="G23:G24"/>
    <mergeCell ref="H38:H39"/>
    <mergeCell ref="I38:I39"/>
    <mergeCell ref="I27:I28"/>
    <mergeCell ref="F30:F31"/>
    <mergeCell ref="G30:G31"/>
    <mergeCell ref="H30:H31"/>
    <mergeCell ref="A1:J1"/>
    <mergeCell ref="A16:A17"/>
    <mergeCell ref="B16:B17"/>
    <mergeCell ref="C16:C17"/>
    <mergeCell ref="A23:A24"/>
    <mergeCell ref="B23:B24"/>
    <mergeCell ref="C23:C24"/>
    <mergeCell ref="D3:D4"/>
    <mergeCell ref="E3:E4"/>
    <mergeCell ref="F3:F4"/>
    <mergeCell ref="G3:H3"/>
    <mergeCell ref="A6:A7"/>
    <mergeCell ref="B6:B7"/>
    <mergeCell ref="E21:E22"/>
    <mergeCell ref="F21:F22"/>
    <mergeCell ref="G21:G22"/>
    <mergeCell ref="H21:H22"/>
    <mergeCell ref="H6:H7"/>
    <mergeCell ref="A3:A4"/>
    <mergeCell ref="B3:B4"/>
    <mergeCell ref="C3:C4"/>
    <mergeCell ref="D16:D17"/>
    <mergeCell ref="E16:E17"/>
    <mergeCell ref="F16:F17"/>
    <mergeCell ref="G16:G17"/>
    <mergeCell ref="C6:C7"/>
    <mergeCell ref="D6:D7"/>
    <mergeCell ref="E6:E7"/>
    <mergeCell ref="F6:F7"/>
    <mergeCell ref="G6:G7"/>
    <mergeCell ref="H16:H17"/>
    <mergeCell ref="A30:A31"/>
    <mergeCell ref="B30:B31"/>
    <mergeCell ref="C30:C31"/>
    <mergeCell ref="D30:D31"/>
    <mergeCell ref="E30:E31"/>
    <mergeCell ref="D23:D24"/>
    <mergeCell ref="F23:F24"/>
    <mergeCell ref="H23:H24"/>
    <mergeCell ref="G27:G28"/>
    <mergeCell ref="H27:H28"/>
    <mergeCell ref="B27:B28"/>
    <mergeCell ref="C27:C28"/>
    <mergeCell ref="D27:D28"/>
    <mergeCell ref="E27:E28"/>
    <mergeCell ref="F27:F28"/>
    <mergeCell ref="A27:A28"/>
    <mergeCell ref="A21:A22"/>
    <mergeCell ref="B21:B22"/>
    <mergeCell ref="C21:C22"/>
    <mergeCell ref="D21:D22"/>
    <mergeCell ref="G55:G56"/>
    <mergeCell ref="H55:H56"/>
    <mergeCell ref="I55:I56"/>
    <mergeCell ref="A57:A61"/>
    <mergeCell ref="B57:B61"/>
    <mergeCell ref="C57:C61"/>
    <mergeCell ref="D57:D61"/>
    <mergeCell ref="E57:E61"/>
    <mergeCell ref="F57:F61"/>
    <mergeCell ref="G57:G61"/>
    <mergeCell ref="H57:H61"/>
    <mergeCell ref="I57:I61"/>
    <mergeCell ref="A55:A56"/>
    <mergeCell ref="B55:B56"/>
    <mergeCell ref="C55:C56"/>
    <mergeCell ref="D55:D56"/>
    <mergeCell ref="E55:E56"/>
    <mergeCell ref="F62:F66"/>
    <mergeCell ref="G62:G66"/>
    <mergeCell ref="H62:H66"/>
    <mergeCell ref="I62:I66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A62:A66"/>
    <mergeCell ref="B62:B66"/>
    <mergeCell ref="C62:C66"/>
    <mergeCell ref="D62:D66"/>
    <mergeCell ref="E62:E66"/>
    <mergeCell ref="F72:F73"/>
    <mergeCell ref="G72:G73"/>
    <mergeCell ref="H72:H73"/>
    <mergeCell ref="I72:I73"/>
    <mergeCell ref="A72:A73"/>
    <mergeCell ref="B72:B73"/>
    <mergeCell ref="C72:C73"/>
    <mergeCell ref="D72:D73"/>
    <mergeCell ref="E72:E73"/>
  </mergeCells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2:H10"/>
  <sheetViews>
    <sheetView topLeftCell="A7" workbookViewId="0">
      <selection activeCell="D5" sqref="D5:D6"/>
    </sheetView>
  </sheetViews>
  <sheetFormatPr defaultColWidth="9.109375" defaultRowHeight="15.6" x14ac:dyDescent="0.3"/>
  <cols>
    <col min="1" max="2" width="9.109375" style="9"/>
    <col min="3" max="3" width="12.5546875" style="9" customWidth="1"/>
    <col min="4" max="4" width="16.33203125" style="9" customWidth="1"/>
    <col min="5" max="5" width="18.44140625" style="9" customWidth="1"/>
    <col min="6" max="6" width="20.6640625" style="9" customWidth="1"/>
    <col min="7" max="7" width="19.33203125" style="9" customWidth="1"/>
    <col min="8" max="8" width="22.88671875" style="9" customWidth="1"/>
    <col min="9" max="16384" width="9.109375" style="9"/>
  </cols>
  <sheetData>
    <row r="2" spans="1:8" ht="45.75" customHeight="1" x14ac:dyDescent="0.3">
      <c r="A2" s="68" t="s">
        <v>141</v>
      </c>
      <c r="B2" s="68"/>
      <c r="C2" s="68"/>
      <c r="D2" s="68"/>
      <c r="E2" s="68"/>
      <c r="F2" s="68"/>
      <c r="G2" s="68"/>
      <c r="H2" s="68"/>
    </row>
    <row r="5" spans="1:8" ht="31.2" x14ac:dyDescent="0.3">
      <c r="A5" s="76" t="s">
        <v>10</v>
      </c>
      <c r="B5" s="76" t="s">
        <v>23</v>
      </c>
      <c r="C5" s="76" t="s">
        <v>61</v>
      </c>
      <c r="D5" s="76" t="s">
        <v>38</v>
      </c>
      <c r="E5" s="76" t="s">
        <v>39</v>
      </c>
      <c r="F5" s="81" t="s">
        <v>15</v>
      </c>
      <c r="G5" s="81"/>
      <c r="H5" s="10" t="s">
        <v>62</v>
      </c>
    </row>
    <row r="6" spans="1:8" x14ac:dyDescent="0.3">
      <c r="A6" s="76"/>
      <c r="B6" s="76"/>
      <c r="C6" s="76"/>
      <c r="D6" s="76"/>
      <c r="E6" s="76"/>
      <c r="F6" s="13" t="s">
        <v>19</v>
      </c>
      <c r="G6" s="13" t="s">
        <v>20</v>
      </c>
      <c r="H6" s="10" t="s">
        <v>45</v>
      </c>
    </row>
    <row r="7" spans="1:8" x14ac:dyDescent="0.3">
      <c r="A7" s="12">
        <v>1</v>
      </c>
      <c r="B7" s="11" t="s">
        <v>29</v>
      </c>
      <c r="C7" s="107" t="s">
        <v>63</v>
      </c>
      <c r="D7" s="108"/>
      <c r="E7" s="108"/>
      <c r="F7" s="108"/>
      <c r="G7" s="108"/>
      <c r="H7" s="109"/>
    </row>
    <row r="8" spans="1:8" x14ac:dyDescent="0.3">
      <c r="A8" s="12">
        <v>2</v>
      </c>
      <c r="B8" s="11" t="s">
        <v>34</v>
      </c>
      <c r="C8" s="107" t="s">
        <v>63</v>
      </c>
      <c r="D8" s="108"/>
      <c r="E8" s="108"/>
      <c r="F8" s="108"/>
      <c r="G8" s="108"/>
      <c r="H8" s="109"/>
    </row>
    <row r="9" spans="1:8" x14ac:dyDescent="0.3">
      <c r="A9" s="12">
        <v>3</v>
      </c>
      <c r="B9" s="11" t="s">
        <v>35</v>
      </c>
      <c r="C9" s="107" t="s">
        <v>63</v>
      </c>
      <c r="D9" s="108"/>
      <c r="E9" s="108"/>
      <c r="F9" s="108"/>
      <c r="G9" s="108"/>
      <c r="H9" s="109"/>
    </row>
    <row r="10" spans="1:8" x14ac:dyDescent="0.3">
      <c r="A10" s="12">
        <v>4</v>
      </c>
      <c r="B10" s="11" t="s">
        <v>36</v>
      </c>
      <c r="C10" s="107" t="s">
        <v>63</v>
      </c>
      <c r="D10" s="108"/>
      <c r="E10" s="108"/>
      <c r="F10" s="108"/>
      <c r="G10" s="108"/>
      <c r="H10" s="109"/>
    </row>
  </sheetData>
  <mergeCells count="11">
    <mergeCell ref="A2:H2"/>
    <mergeCell ref="C7:H7"/>
    <mergeCell ref="C8:H8"/>
    <mergeCell ref="C9:H9"/>
    <mergeCell ref="C10:H10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1-илова</vt:lpstr>
      <vt:lpstr>2-илова</vt:lpstr>
      <vt:lpstr>3-илова</vt:lpstr>
      <vt:lpstr>4-илова</vt:lpstr>
      <vt:lpstr>5-илова</vt:lpstr>
      <vt:lpstr>6-илова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2024-01-23T03:54:43Z</dcterms:modified>
</cp:coreProperties>
</file>