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523C3151-C1F0-4A6D-9446-D6AAD9A62B5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-илова" sheetId="1" r:id="rId1"/>
    <sheet name="2-илова" sheetId="2" r:id="rId2"/>
    <sheet name="3-илова" sheetId="3" r:id="rId3"/>
    <sheet name="4-илова" sheetId="4" r:id="rId4"/>
    <sheet name="5-илова" sheetId="5" r:id="rId5"/>
    <sheet name="6-илова" sheetId="6" r:id="rId6"/>
  </sheets>
  <definedNames>
    <definedName name="_xlnm._FilterDatabase" localSheetId="4" hidden="1">'5-илова'!$A$5:$FH$46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3" l="1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E11" i="3" l="1"/>
  <c r="D16" i="3"/>
  <c r="E16" i="3"/>
  <c r="D11" i="3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6" i="5"/>
  <c r="L35" i="5"/>
  <c r="L34" i="5"/>
  <c r="L33" i="5"/>
  <c r="L32" i="5"/>
  <c r="L31" i="5"/>
  <c r="L30" i="5"/>
  <c r="L29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53" i="5" l="1"/>
  <c r="F8" i="1"/>
</calcChain>
</file>

<file path=xl/sharedStrings.xml><?xml version="1.0" encoding="utf-8"?>
<sst xmlns="http://schemas.openxmlformats.org/spreadsheetml/2006/main" count="433" uniqueCount="128">
  <si>
    <t>№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</si>
  <si>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</si>
  <si>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</si>
  <si>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 xml:space="preserve">шундан:
</t>
  </si>
  <si>
    <t>жами</t>
  </si>
  <si>
    <t>иш ҳақи ва унга тенглаштирувчи тўловлар миқдори</t>
  </si>
  <si>
    <t xml:space="preserve">ягона ижтимоий солиқ
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</si>
  <si>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</si>
  <si>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</si>
  <si>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( минг. сўм)</t>
  </si>
  <si>
    <t>Т/р</t>
  </si>
  <si>
    <t xml:space="preserve">Буюртмачи 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</si>
  <si>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</si>
  <si>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</si>
  <si>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</si>
  <si>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</si>
  <si>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(минг сўм)</t>
  </si>
  <si>
    <t>шундан ўзлаштирилган маблағлар (минг сўм)</t>
  </si>
  <si>
    <t>Лойиҳани молиялаш-тириш манбаси (бюджет/ бюджетдан ташқари маблағлар)</t>
  </si>
  <si>
    <t>Пудратчи номи</t>
  </si>
  <si>
    <t>Корхона СТИРи</t>
  </si>
  <si>
    <t>Капитал қўйилмалар ҳисобидан амалга оширилаётган лойиҳалар мавжуд эмас</t>
  </si>
  <si>
    <t>ОАК тасарруфида бюджет ташкилотлари мавжуд эмас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</si>
  <si>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</si>
  <si>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</si>
  <si>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</si>
  <si>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</si>
  <si>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</si>
  <si>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</si>
  <si>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1-чорак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</si>
  <si>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</si>
  <si>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</si>
  <si>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</si>
  <si>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</si>
  <si>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2-чорак</t>
  </si>
  <si>
    <t>3-чорак</t>
  </si>
  <si>
    <t>4-чорак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</si>
  <si>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</si>
  <si>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</si>
  <si>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</si>
  <si>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</si>
  <si>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</si>
  <si>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</si>
  <si>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</si>
  <si>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</si>
  <si>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(минг сўм)</t>
  </si>
  <si>
    <t>Асосий воситалар харид қилиш учун ўтказилган танловлар (тендерлар) ва амалга оширилган давлат харидлари  амалга оширилмади</t>
  </si>
  <si>
    <t>Молиялаштириш манбаси (бюджет/ бюджетдан ташқари маблағлар ҳисобидан)</t>
  </si>
  <si>
    <t>Харид қилинган товарлар (хизматлар) жами миқдори (хажми) қиймати (сўм)</t>
  </si>
  <si>
    <t>O'ZBEKTELEKOM</t>
  </si>
  <si>
    <t>Бюджет</t>
  </si>
  <si>
    <t>Тўғридан-тўғри (№ПФ-3953)</t>
  </si>
  <si>
    <t>Бензин</t>
  </si>
  <si>
    <t>литр</t>
  </si>
  <si>
    <t>ЧП " УмаровТ.С"</t>
  </si>
  <si>
    <t>Бюджетдан ташқари</t>
  </si>
  <si>
    <t>"OAK Axborot Kommunikatsiya texnologiyalarini JE va RM" ДУК</t>
  </si>
  <si>
    <t>Дона</t>
  </si>
  <si>
    <t>"O'zR MARKAZIY BANKINING "DAVLAT BELGISI"" DUK</t>
  </si>
  <si>
    <t>Ягона етказиб берувчи (ЎРҚ №472)</t>
  </si>
  <si>
    <t>ЎРҚ -684 (энг яхши таклиф)</t>
  </si>
  <si>
    <t>Тадбир номи</t>
  </si>
  <si>
    <t>Шартноманинг умумий қиймати</t>
  </si>
  <si>
    <t>Қурилиш, реконструкция қилиш ва таъмирлаш ишлари бўйича тановлар (тендерлар) ўтказилмади</t>
  </si>
  <si>
    <t>Хисобот даври</t>
  </si>
  <si>
    <t>Лот рақами</t>
  </si>
  <si>
    <t xml:space="preserve">Пудратчи тўғрисида маълумотлар </t>
  </si>
  <si>
    <t>Номи</t>
  </si>
  <si>
    <t>СТИР</t>
  </si>
  <si>
    <t>Услуга интернета</t>
  </si>
  <si>
    <t>услуга</t>
  </si>
  <si>
    <t>Услуги телефонной связи</t>
  </si>
  <si>
    <t>Услуги хостинга</t>
  </si>
  <si>
    <t>Услуга кибербезопасности</t>
  </si>
  <si>
    <t>"KIBERXAVFSIZLIK MARKAZI" DUK</t>
  </si>
  <si>
    <t>Республика махсус алока богламаси</t>
  </si>
  <si>
    <t>Услуги IJRO</t>
  </si>
  <si>
    <t>Услуги защищенной эл почты E-XAT</t>
  </si>
  <si>
    <t>МЧЖ "UNG Petro"</t>
  </si>
  <si>
    <t>МЧЖ Единый интегратор UZINFOCOM</t>
  </si>
  <si>
    <t>МЧЖ "UNICON-SOFT"</t>
  </si>
  <si>
    <t>Автомашина мойини алмаштириш ва таъмирлаш</t>
  </si>
  <si>
    <t>Малака ошириш</t>
  </si>
  <si>
    <t>ХХХ</t>
  </si>
  <si>
    <t>Услуги спец связи</t>
  </si>
  <si>
    <t>Махсус почта хизмати</t>
  </si>
  <si>
    <t>Диплом ва бланкаларни таёрлаб бериш</t>
  </si>
  <si>
    <t>Институт СНБ РУз</t>
  </si>
  <si>
    <t>Антиплагиат тизими</t>
  </si>
  <si>
    <t>Мавзу тизими</t>
  </si>
  <si>
    <t>Архив сақлови</t>
  </si>
  <si>
    <t>Центральный госархив Руз</t>
  </si>
  <si>
    <t>Архив ишлови</t>
  </si>
  <si>
    <t>Картриджларни сиёхини тўлдириш ва хизмат кўрсатиш</t>
  </si>
  <si>
    <t>Электрон- аукцион</t>
  </si>
  <si>
    <t>ООО FORWARD TECHNOLOGY SOLUTION</t>
  </si>
  <si>
    <t>ЧП "ERKIN AVTO BIZNES"</t>
  </si>
  <si>
    <t>Страхование</t>
  </si>
  <si>
    <t>KAFIL-SUG`URTA" МЧЖ</t>
  </si>
  <si>
    <t>Фумигация</t>
  </si>
  <si>
    <t>Тошкент шаҳар ўсимликлар карантини ҳудудий инспекцияси</t>
  </si>
  <si>
    <t>OOO "UNG Petro"</t>
  </si>
  <si>
    <t xml:space="preserve">литр </t>
  </si>
  <si>
    <t>Хостинг</t>
  </si>
  <si>
    <t>DAVLAT AXBOROT TIZIMLARINI YARATISH VA QO`LLAB QUVVATLASH</t>
  </si>
  <si>
    <t>Бумага А-4</t>
  </si>
  <si>
    <t>OOO JAUMKANS PAPERS</t>
  </si>
  <si>
    <t>дона</t>
  </si>
  <si>
    <t>минг сўмда</t>
  </si>
  <si>
    <t>Бюджет маблағлари</t>
  </si>
  <si>
    <t>Услуги соответствия кибербезопасности</t>
  </si>
  <si>
    <t>YATT XUSANOV DONIYOR ABDURAXMANOVICH</t>
  </si>
  <si>
    <t>Возмещение коммунальных услуг</t>
  </si>
  <si>
    <t>Управление делами АН РУз</t>
  </si>
  <si>
    <t>ХК "ERKIN AVTO BIZNES"</t>
  </si>
  <si>
    <t>MIRALIEV JA`FARALI TURSUNALI O`G`LI</t>
  </si>
  <si>
    <t>Аккумулятор</t>
  </si>
  <si>
    <t>MCHJ GRAND-AVTO- CLASS-SERVICE</t>
  </si>
  <si>
    <t>KANSLER" MChJ</t>
  </si>
  <si>
    <t>Double Pro</t>
  </si>
  <si>
    <t>АННУЛИРОВАН</t>
  </si>
  <si>
    <t>Ўзбекистон Республикаси  Олий аттестация комиссиясининг 2023 йилда бюджетдан ажратилган маблағларнинг чегараланган миқдорининг ўз тасарруфидаги бюджет ташкилотлари кесимида тақсимоти тўғрисида</t>
  </si>
  <si>
    <t>Ўзбекистон Республикаси Олий аттестация комиссияси</t>
  </si>
  <si>
    <t>2023 йилда Ўзбекистон Республикаси Олий аттестация комиссиясининг  капитал қўйилмалар ҳисобидан амалга оширилаётган лойиҳаларнинг ижроси тўғрисидаги
МАЪЛУМОТЛАР</t>
  </si>
  <si>
    <t>2023 йилда Ўзбекистон Республикаси Олий аттестация комиссияси томонидан ўтказилган танловлар (тендерлар) ва амалга оширилган давлат харидлари тўғрисидаги
МАЪЛУМОТЛАР</t>
  </si>
  <si>
    <t>2023 йилда Ўзбекистон Республикаси Олий аттестация комиссияси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</si>
  <si>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2023 йилда Ўзбекистон Республикаси Олий аттестация комиссияси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</si>
  <si>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>2023 йилда Ўзбекистон Республикаси Олий аттестация комиссияси томонидан қурилиш, реконструкция қилиш ва таъмирлаш ишлари бўйича ўтказилган танловлар (тендерлар)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</si>
</sst>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vertical="center" wrapText="1"/>
    </xf>
    <xf numFmtId="164" fontId="2" fillId="0" borderId="0" xfId="1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165" fontId="7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scrollText(5421870)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"/>
  <sheetViews>
    <sheetView tabSelected="1" view="pageBreakPreview" zoomScale="85" zoomScaleNormal="100" zoomScaleSheetLayoutView="85" workbookViewId="0">
      <selection activeCell="B8" sqref="B8"/>
    </sheetView>
  </sheetViews>
  <sheetFormatPr defaultColWidth="9.109375" defaultRowHeight="15.6" x14ac:dyDescent="0.3"/>
  <cols>
    <col min="1" max="1" width="9.109375" style="2"/>
    <col min="2" max="2" width="25.6640625" style="2" customWidth="1"/>
    <col min="3" max="3" width="16.5546875" style="2" bestFit="1" customWidth="1"/>
    <col min="4" max="4" width="21.33203125" style="2" customWidth="1"/>
    <col min="5" max="5" width="17.5546875" style="2" customWidth="1"/>
    <col min="6" max="6" width="19.109375" style="2" customWidth="1"/>
    <col min="7" max="7" width="32.33203125" style="2" customWidth="1"/>
    <col min="8" max="16384" width="9.109375" style="2"/>
  </cols>
  <sheetData>
    <row r="2" spans="1:12" ht="33.75" customHeight="1" x14ac:dyDescent="0.3">
      <c r="A2" s="27" t="s">
        <v>121</v>
      </c>
      <c r="B2" s="27"/>
      <c r="C2" s="27"/>
      <c r="D2" s="27"/>
      <c r="E2" s="27"/>
      <c r="F2" s="27"/>
      <c r="G2" s="27"/>
      <c r="H2" s="1"/>
      <c r="I2" s="1"/>
      <c r="J2" s="1"/>
      <c r="K2" s="1"/>
      <c r="L2" s="1"/>
    </row>
    <row r="4" spans="1:12" x14ac:dyDescent="0.3">
      <c r="G4" s="4" t="s">
        <v>9</v>
      </c>
    </row>
    <row r="5" spans="1:12" x14ac:dyDescent="0.3">
      <c r="A5" s="31" t="s">
        <v>0</v>
      </c>
      <c r="B5" s="31" t="s">
        <v>1</v>
      </c>
      <c r="C5" s="31" t="s">
        <v>2</v>
      </c>
      <c r="D5" s="31"/>
      <c r="E5" s="31"/>
      <c r="F5" s="31"/>
      <c r="G5" s="31"/>
    </row>
    <row r="6" spans="1:12" ht="45" customHeight="1" x14ac:dyDescent="0.3">
      <c r="A6" s="31"/>
      <c r="B6" s="31"/>
      <c r="C6" s="31" t="s">
        <v>4</v>
      </c>
      <c r="D6" s="31" t="s">
        <v>3</v>
      </c>
      <c r="E6" s="31"/>
      <c r="F6" s="31"/>
      <c r="G6" s="31"/>
    </row>
    <row r="7" spans="1:12" ht="62.4" x14ac:dyDescent="0.3">
      <c r="A7" s="31"/>
      <c r="B7" s="31"/>
      <c r="C7" s="31"/>
      <c r="D7" s="3" t="s">
        <v>5</v>
      </c>
      <c r="E7" s="3" t="s">
        <v>6</v>
      </c>
      <c r="F7" s="3" t="s">
        <v>7</v>
      </c>
      <c r="G7" s="3" t="s">
        <v>8</v>
      </c>
    </row>
    <row r="8" spans="1:12" ht="46.8" x14ac:dyDescent="0.3">
      <c r="A8" s="3">
        <v>1</v>
      </c>
      <c r="B8" s="3" t="s">
        <v>122</v>
      </c>
      <c r="C8" s="6">
        <v>2688.8510000000001</v>
      </c>
      <c r="D8" s="5">
        <v>1983.9549999999999</v>
      </c>
      <c r="E8" s="5">
        <v>496.23099999999999</v>
      </c>
      <c r="F8" s="5">
        <f>+C8-D8-E8</f>
        <v>208.66500000000019</v>
      </c>
      <c r="G8" s="5" t="s">
        <v>83</v>
      </c>
    </row>
    <row r="9" spans="1:12" x14ac:dyDescent="0.3">
      <c r="A9" s="3">
        <v>2</v>
      </c>
      <c r="B9" s="28" t="s">
        <v>22</v>
      </c>
      <c r="C9" s="29"/>
      <c r="D9" s="29"/>
      <c r="E9" s="29"/>
      <c r="F9" s="29"/>
      <c r="G9" s="30"/>
    </row>
  </sheetData>
  <mergeCells count="7">
    <mergeCell ref="A2:G2"/>
    <mergeCell ref="B9:G9"/>
    <mergeCell ref="C5:G5"/>
    <mergeCell ref="D6:G6"/>
    <mergeCell ref="C6:C7"/>
    <mergeCell ref="B5:B7"/>
    <mergeCell ref="A5:A7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1"/>
  <sheetViews>
    <sheetView workbookViewId="0">
      <selection activeCell="A3" sqref="A3:J3"/>
    </sheetView>
  </sheetViews>
  <sheetFormatPr defaultColWidth="9.109375" defaultRowHeight="15.6" x14ac:dyDescent="0.3"/>
  <cols>
    <col min="1" max="1" width="9.109375" style="9"/>
    <col min="2" max="2" width="12.88671875" style="9" customWidth="1"/>
    <col min="3" max="7" width="9.109375" style="9"/>
    <col min="8" max="10" width="20.88671875" style="9" customWidth="1"/>
    <col min="11" max="16384" width="9.109375" style="9"/>
  </cols>
  <sheetData>
    <row r="3" spans="1:10" ht="58.5" customHeight="1" x14ac:dyDescent="0.3">
      <c r="A3" s="35" t="s">
        <v>123</v>
      </c>
      <c r="B3" s="35"/>
      <c r="C3" s="35"/>
      <c r="D3" s="35"/>
      <c r="E3" s="35"/>
      <c r="F3" s="35"/>
      <c r="G3" s="35"/>
      <c r="H3" s="35"/>
      <c r="I3" s="35"/>
      <c r="J3" s="35"/>
    </row>
    <row r="6" spans="1:10" ht="48.75" customHeight="1" x14ac:dyDescent="0.3">
      <c r="A6" s="36" t="s">
        <v>10</v>
      </c>
      <c r="B6" s="37" t="s">
        <v>11</v>
      </c>
      <c r="C6" s="37" t="s">
        <v>12</v>
      </c>
      <c r="D6" s="37" t="s">
        <v>13</v>
      </c>
      <c r="E6" s="37" t="s">
        <v>14</v>
      </c>
      <c r="F6" s="38" t="s">
        <v>15</v>
      </c>
      <c r="G6" s="38"/>
      <c r="H6" s="37" t="s">
        <v>16</v>
      </c>
      <c r="I6" s="37" t="s">
        <v>17</v>
      </c>
      <c r="J6" s="37" t="s">
        <v>18</v>
      </c>
    </row>
    <row r="7" spans="1:10" ht="31.2" x14ac:dyDescent="0.3">
      <c r="A7" s="36"/>
      <c r="B7" s="37"/>
      <c r="C7" s="37"/>
      <c r="D7" s="37"/>
      <c r="E7" s="37"/>
      <c r="F7" s="7" t="s">
        <v>19</v>
      </c>
      <c r="G7" s="7" t="s">
        <v>20</v>
      </c>
      <c r="H7" s="37"/>
      <c r="I7" s="37"/>
      <c r="J7" s="37"/>
    </row>
    <row r="8" spans="1:10" x14ac:dyDescent="0.3">
      <c r="A8" s="8">
        <v>1</v>
      </c>
      <c r="B8" s="32" t="s">
        <v>21</v>
      </c>
      <c r="C8" s="33"/>
      <c r="D8" s="33"/>
      <c r="E8" s="33"/>
      <c r="F8" s="33"/>
      <c r="G8" s="33"/>
      <c r="H8" s="33"/>
      <c r="I8" s="33"/>
      <c r="J8" s="34"/>
    </row>
    <row r="9" spans="1:10" x14ac:dyDescent="0.3">
      <c r="A9" s="8">
        <v>2</v>
      </c>
      <c r="B9" s="32" t="s">
        <v>21</v>
      </c>
      <c r="C9" s="33"/>
      <c r="D9" s="33"/>
      <c r="E9" s="33"/>
      <c r="F9" s="33"/>
      <c r="G9" s="33"/>
      <c r="H9" s="33"/>
      <c r="I9" s="33"/>
      <c r="J9" s="34"/>
    </row>
    <row r="10" spans="1:10" x14ac:dyDescent="0.3">
      <c r="A10" s="8">
        <v>3</v>
      </c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8">
        <v>4</v>
      </c>
      <c r="B11" s="32">
        <v>0</v>
      </c>
      <c r="C11" s="33"/>
      <c r="D11" s="33"/>
      <c r="E11" s="33"/>
      <c r="F11" s="33"/>
      <c r="G11" s="33"/>
      <c r="H11" s="33"/>
      <c r="I11" s="33"/>
      <c r="J11" s="34"/>
    </row>
  </sheetData>
  <mergeCells count="14">
    <mergeCell ref="B11:J11"/>
    <mergeCell ref="A3:J3"/>
    <mergeCell ref="B8:J8"/>
    <mergeCell ref="A6:A7"/>
    <mergeCell ref="B6:B7"/>
    <mergeCell ref="C6:C7"/>
    <mergeCell ref="D6:D7"/>
    <mergeCell ref="E6:E7"/>
    <mergeCell ref="F6:G6"/>
    <mergeCell ref="B9:J9"/>
    <mergeCell ref="B10:J10"/>
    <mergeCell ref="H6:H7"/>
    <mergeCell ref="I6:I7"/>
    <mergeCell ref="J6:J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4"/>
  <sheetViews>
    <sheetView view="pageBreakPreview" zoomScale="85" zoomScaleNormal="100" zoomScaleSheetLayoutView="85" workbookViewId="0">
      <selection activeCell="A2" sqref="A2:F2"/>
    </sheetView>
  </sheetViews>
  <sheetFormatPr defaultColWidth="9.109375" defaultRowHeight="15.6" x14ac:dyDescent="0.3"/>
  <cols>
    <col min="1" max="2" width="9.109375" style="9"/>
    <col min="3" max="3" width="40.5546875" style="9" customWidth="1"/>
    <col min="4" max="4" width="12.109375" style="9" customWidth="1"/>
    <col min="5" max="5" width="18.5546875" style="26" customWidth="1"/>
    <col min="6" max="6" width="29.44140625" style="9" customWidth="1"/>
    <col min="7" max="16384" width="9.109375" style="9"/>
  </cols>
  <sheetData>
    <row r="2" spans="1:6" ht="50.25" customHeight="1" x14ac:dyDescent="0.3">
      <c r="A2" s="35" t="s">
        <v>124</v>
      </c>
      <c r="B2" s="35"/>
      <c r="C2" s="35"/>
      <c r="D2" s="35"/>
      <c r="E2" s="35"/>
      <c r="F2" s="35"/>
    </row>
    <row r="4" spans="1:6" x14ac:dyDescent="0.3">
      <c r="F4" s="9" t="s">
        <v>108</v>
      </c>
    </row>
    <row r="5" spans="1:6" x14ac:dyDescent="0.3">
      <c r="A5" s="42" t="s">
        <v>10</v>
      </c>
      <c r="B5" s="42" t="s">
        <v>23</v>
      </c>
      <c r="C5" s="42" t="s">
        <v>24</v>
      </c>
      <c r="D5" s="42" t="s">
        <v>25</v>
      </c>
      <c r="E5" s="42"/>
      <c r="F5" s="42" t="s">
        <v>26</v>
      </c>
    </row>
    <row r="6" spans="1:6" x14ac:dyDescent="0.3">
      <c r="A6" s="42"/>
      <c r="B6" s="42"/>
      <c r="C6" s="42"/>
      <c r="D6" s="10" t="s">
        <v>27</v>
      </c>
      <c r="E6" s="24" t="s">
        <v>28</v>
      </c>
      <c r="F6" s="42"/>
    </row>
    <row r="7" spans="1:6" ht="15.75" customHeight="1" x14ac:dyDescent="0.3">
      <c r="A7" s="37">
        <v>1</v>
      </c>
      <c r="B7" s="39" t="s">
        <v>29</v>
      </c>
      <c r="C7" s="11" t="s">
        <v>30</v>
      </c>
      <c r="D7" s="22">
        <v>0</v>
      </c>
      <c r="E7" s="22">
        <v>0</v>
      </c>
      <c r="F7" s="21"/>
    </row>
    <row r="8" spans="1:6" ht="31.5" customHeight="1" x14ac:dyDescent="0.3">
      <c r="A8" s="37"/>
      <c r="B8" s="39"/>
      <c r="C8" s="11" t="s">
        <v>31</v>
      </c>
      <c r="D8" s="22">
        <v>3</v>
      </c>
      <c r="E8" s="25">
        <v>337265.04</v>
      </c>
      <c r="F8" s="22" t="s">
        <v>55</v>
      </c>
    </row>
    <row r="9" spans="1:6" ht="31.5" customHeight="1" x14ac:dyDescent="0.3">
      <c r="A9" s="37"/>
      <c r="B9" s="39"/>
      <c r="C9" s="11" t="s">
        <v>32</v>
      </c>
      <c r="D9" s="22">
        <v>0</v>
      </c>
      <c r="E9" s="22">
        <v>0</v>
      </c>
      <c r="F9" s="21"/>
    </row>
    <row r="10" spans="1:6" ht="31.5" customHeight="1" x14ac:dyDescent="0.3">
      <c r="A10" s="37"/>
      <c r="B10" s="39"/>
      <c r="C10" s="40" t="s">
        <v>33</v>
      </c>
      <c r="D10" s="22">
        <v>8</v>
      </c>
      <c r="E10" s="25">
        <v>191147.1</v>
      </c>
      <c r="F10" s="22" t="s">
        <v>109</v>
      </c>
    </row>
    <row r="11" spans="1:6" ht="31.5" customHeight="1" x14ac:dyDescent="0.3">
      <c r="A11" s="37"/>
      <c r="B11" s="39"/>
      <c r="C11" s="41"/>
      <c r="D11" s="22">
        <f>25-D10-D8</f>
        <v>14</v>
      </c>
      <c r="E11" s="25">
        <f>971457.6-E8-E10</f>
        <v>443045.46000000008</v>
      </c>
      <c r="F11" s="22" t="s">
        <v>55</v>
      </c>
    </row>
    <row r="12" spans="1:6" ht="15.75" customHeight="1" x14ac:dyDescent="0.3">
      <c r="A12" s="37">
        <v>2</v>
      </c>
      <c r="B12" s="39" t="s">
        <v>34</v>
      </c>
      <c r="C12" s="11" t="s">
        <v>30</v>
      </c>
      <c r="D12" s="22">
        <v>0</v>
      </c>
      <c r="E12" s="22">
        <v>0</v>
      </c>
      <c r="F12" s="21"/>
    </row>
    <row r="13" spans="1:6" ht="31.5" customHeight="1" x14ac:dyDescent="0.3">
      <c r="A13" s="37"/>
      <c r="B13" s="39"/>
      <c r="C13" s="11" t="s">
        <v>31</v>
      </c>
      <c r="D13" s="22">
        <v>3</v>
      </c>
      <c r="E13" s="25">
        <v>358544.2</v>
      </c>
      <c r="F13" s="23" t="s">
        <v>55</v>
      </c>
    </row>
    <row r="14" spans="1:6" ht="31.5" customHeight="1" x14ac:dyDescent="0.3">
      <c r="A14" s="37"/>
      <c r="B14" s="39"/>
      <c r="C14" s="11" t="s">
        <v>32</v>
      </c>
      <c r="D14" s="22">
        <v>0</v>
      </c>
      <c r="E14" s="25">
        <v>0</v>
      </c>
      <c r="F14" s="21"/>
    </row>
    <row r="15" spans="1:6" ht="31.5" customHeight="1" x14ac:dyDescent="0.3">
      <c r="A15" s="37"/>
      <c r="B15" s="39"/>
      <c r="C15" s="40" t="s">
        <v>33</v>
      </c>
      <c r="D15" s="22">
        <v>4</v>
      </c>
      <c r="E15" s="25">
        <v>22754.799999999999</v>
      </c>
      <c r="F15" s="22" t="s">
        <v>109</v>
      </c>
    </row>
    <row r="16" spans="1:6" ht="31.5" customHeight="1" x14ac:dyDescent="0.3">
      <c r="A16" s="37"/>
      <c r="B16" s="39"/>
      <c r="C16" s="41"/>
      <c r="D16" s="22">
        <f>12-7</f>
        <v>5</v>
      </c>
      <c r="E16" s="25">
        <f>931646-E15-E13</f>
        <v>550347</v>
      </c>
      <c r="F16" s="22" t="s">
        <v>55</v>
      </c>
    </row>
    <row r="17" spans="1:6" ht="15.75" customHeight="1" x14ac:dyDescent="0.3">
      <c r="A17" s="37">
        <v>3</v>
      </c>
      <c r="B17" s="39" t="s">
        <v>35</v>
      </c>
      <c r="C17" s="11" t="s">
        <v>30</v>
      </c>
      <c r="D17" s="22">
        <v>0</v>
      </c>
      <c r="E17" s="22">
        <v>0</v>
      </c>
      <c r="F17" s="21"/>
    </row>
    <row r="18" spans="1:6" ht="31.5" customHeight="1" x14ac:dyDescent="0.3">
      <c r="A18" s="37"/>
      <c r="B18" s="39"/>
      <c r="C18" s="11" t="s">
        <v>31</v>
      </c>
      <c r="D18" s="23">
        <v>4</v>
      </c>
      <c r="E18" s="25">
        <v>438879.6</v>
      </c>
      <c r="F18" s="23" t="s">
        <v>55</v>
      </c>
    </row>
    <row r="19" spans="1:6" ht="31.5" customHeight="1" x14ac:dyDescent="0.3">
      <c r="A19" s="37"/>
      <c r="B19" s="39"/>
      <c r="C19" s="11" t="s">
        <v>32</v>
      </c>
      <c r="D19" s="23">
        <v>0</v>
      </c>
      <c r="E19" s="25">
        <v>0</v>
      </c>
      <c r="F19" s="21"/>
    </row>
    <row r="20" spans="1:6" ht="31.5" customHeight="1" x14ac:dyDescent="0.3">
      <c r="A20" s="37"/>
      <c r="B20" s="39"/>
      <c r="C20" s="11" t="s">
        <v>33</v>
      </c>
      <c r="D20" s="23">
        <v>2</v>
      </c>
      <c r="E20" s="25">
        <v>29259</v>
      </c>
      <c r="F20" s="23" t="s">
        <v>109</v>
      </c>
    </row>
    <row r="21" spans="1:6" x14ac:dyDescent="0.3">
      <c r="A21" s="37">
        <v>4</v>
      </c>
      <c r="B21" s="39" t="s">
        <v>36</v>
      </c>
      <c r="C21" s="11" t="s">
        <v>30</v>
      </c>
      <c r="D21" s="23">
        <v>8</v>
      </c>
      <c r="E21" s="25">
        <f>1130516.6-E20-E18</f>
        <v>662378.00000000012</v>
      </c>
      <c r="F21" s="23" t="s">
        <v>55</v>
      </c>
    </row>
    <row r="22" spans="1:6" ht="31.5" customHeight="1" x14ac:dyDescent="0.3">
      <c r="A22" s="37"/>
      <c r="B22" s="39"/>
      <c r="C22" s="11" t="s">
        <v>31</v>
      </c>
      <c r="D22" s="22">
        <v>0</v>
      </c>
      <c r="E22" s="22">
        <v>0</v>
      </c>
      <c r="F22" s="21"/>
    </row>
    <row r="23" spans="1:6" ht="31.5" customHeight="1" x14ac:dyDescent="0.3">
      <c r="A23" s="37"/>
      <c r="B23" s="39"/>
      <c r="C23" s="11" t="s">
        <v>32</v>
      </c>
      <c r="D23" s="22">
        <v>0</v>
      </c>
      <c r="E23" s="22">
        <v>0</v>
      </c>
      <c r="F23" s="21"/>
    </row>
    <row r="24" spans="1:6" ht="31.5" customHeight="1" x14ac:dyDescent="0.3">
      <c r="A24" s="37"/>
      <c r="B24" s="39"/>
      <c r="C24" s="11" t="s">
        <v>33</v>
      </c>
      <c r="D24" s="22">
        <v>0</v>
      </c>
      <c r="E24" s="22">
        <v>0</v>
      </c>
      <c r="F24" s="21"/>
    </row>
  </sheetData>
  <mergeCells count="16">
    <mergeCell ref="A2:F2"/>
    <mergeCell ref="D5:E5"/>
    <mergeCell ref="F5:F6"/>
    <mergeCell ref="A12:A16"/>
    <mergeCell ref="B12:B16"/>
    <mergeCell ref="A5:A6"/>
    <mergeCell ref="B5:B6"/>
    <mergeCell ref="C5:C6"/>
    <mergeCell ref="A7:A11"/>
    <mergeCell ref="B7:B11"/>
    <mergeCell ref="C10:C11"/>
    <mergeCell ref="A17:A20"/>
    <mergeCell ref="B17:B20"/>
    <mergeCell ref="C15:C16"/>
    <mergeCell ref="A21:A24"/>
    <mergeCell ref="B21:B24"/>
  </mergeCell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L16"/>
  <sheetViews>
    <sheetView view="pageBreakPreview" zoomScale="85" zoomScaleNormal="100" zoomScaleSheetLayoutView="85" workbookViewId="0">
      <selection activeCell="A7" sqref="A7:L7"/>
    </sheetView>
  </sheetViews>
  <sheetFormatPr defaultColWidth="9.109375" defaultRowHeight="13.8" x14ac:dyDescent="0.25"/>
  <cols>
    <col min="1" max="2" width="9.109375" style="20"/>
    <col min="3" max="3" width="17.44140625" style="20" customWidth="1"/>
    <col min="4" max="4" width="19.109375" style="20" customWidth="1"/>
    <col min="5" max="5" width="17.44140625" style="20" customWidth="1"/>
    <col min="6" max="6" width="17.88671875" style="20" customWidth="1"/>
    <col min="7" max="8" width="12.33203125" style="20" customWidth="1"/>
    <col min="9" max="9" width="25.5546875" style="20" customWidth="1"/>
    <col min="10" max="10" width="19.5546875" style="20" customWidth="1"/>
    <col min="11" max="12" width="25.5546875" style="20" customWidth="1"/>
    <col min="13" max="16384" width="9.109375" style="20"/>
  </cols>
  <sheetData>
    <row r="7" spans="1:12" ht="53.25" customHeight="1" x14ac:dyDescent="0.3">
      <c r="A7" s="35" t="s">
        <v>125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11" spans="1:12" ht="62.4" x14ac:dyDescent="0.25">
      <c r="A11" s="42" t="s">
        <v>10</v>
      </c>
      <c r="B11" s="42" t="s">
        <v>23</v>
      </c>
      <c r="C11" s="42" t="s">
        <v>37</v>
      </c>
      <c r="D11" s="43" t="s">
        <v>38</v>
      </c>
      <c r="E11" s="42" t="s">
        <v>39</v>
      </c>
      <c r="F11" s="42" t="s">
        <v>40</v>
      </c>
      <c r="G11" s="47" t="s">
        <v>15</v>
      </c>
      <c r="H11" s="47"/>
      <c r="I11" s="42" t="s">
        <v>41</v>
      </c>
      <c r="J11" s="42" t="s">
        <v>42</v>
      </c>
      <c r="K11" s="42" t="s">
        <v>43</v>
      </c>
      <c r="L11" s="17" t="s">
        <v>44</v>
      </c>
    </row>
    <row r="12" spans="1:12" ht="31.2" x14ac:dyDescent="0.25">
      <c r="A12" s="42"/>
      <c r="B12" s="42"/>
      <c r="C12" s="42"/>
      <c r="D12" s="43"/>
      <c r="E12" s="42"/>
      <c r="F12" s="42"/>
      <c r="G12" s="18" t="s">
        <v>19</v>
      </c>
      <c r="H12" s="18" t="s">
        <v>20</v>
      </c>
      <c r="I12" s="42"/>
      <c r="J12" s="42"/>
      <c r="K12" s="42"/>
      <c r="L12" s="17" t="s">
        <v>45</v>
      </c>
    </row>
    <row r="13" spans="1:12" s="15" customFormat="1" ht="60" customHeight="1" x14ac:dyDescent="0.3">
      <c r="A13" s="19">
        <v>1</v>
      </c>
      <c r="B13" s="19" t="s">
        <v>29</v>
      </c>
      <c r="C13" s="44" t="s">
        <v>46</v>
      </c>
      <c r="D13" s="45"/>
      <c r="E13" s="45"/>
      <c r="F13" s="45"/>
      <c r="G13" s="45"/>
      <c r="H13" s="45"/>
      <c r="I13" s="45"/>
      <c r="J13" s="45"/>
      <c r="K13" s="45"/>
      <c r="L13" s="46"/>
    </row>
    <row r="14" spans="1:12" ht="58.5" customHeight="1" x14ac:dyDescent="0.25">
      <c r="A14" s="16">
        <v>2</v>
      </c>
      <c r="B14" s="14" t="s">
        <v>34</v>
      </c>
      <c r="C14" s="44" t="s">
        <v>46</v>
      </c>
      <c r="D14" s="45"/>
      <c r="E14" s="45"/>
      <c r="F14" s="45"/>
      <c r="G14" s="45"/>
      <c r="H14" s="45"/>
      <c r="I14" s="45"/>
      <c r="J14" s="45"/>
      <c r="K14" s="45"/>
      <c r="L14" s="46"/>
    </row>
    <row r="15" spans="1:12" ht="15.6" x14ac:dyDescent="0.25">
      <c r="A15" s="16">
        <v>3</v>
      </c>
      <c r="B15" s="14" t="s">
        <v>35</v>
      </c>
      <c r="C15" s="44" t="s">
        <v>46</v>
      </c>
      <c r="D15" s="45"/>
      <c r="E15" s="45"/>
      <c r="F15" s="45"/>
      <c r="G15" s="45"/>
      <c r="H15" s="45"/>
      <c r="I15" s="45"/>
      <c r="J15" s="45"/>
      <c r="K15" s="45"/>
      <c r="L15" s="46"/>
    </row>
    <row r="16" spans="1:12" ht="15.6" x14ac:dyDescent="0.25">
      <c r="A16" s="16">
        <v>4</v>
      </c>
      <c r="B16" s="14" t="s">
        <v>36</v>
      </c>
      <c r="C16" s="44">
        <v>0</v>
      </c>
      <c r="D16" s="45"/>
      <c r="E16" s="45"/>
      <c r="F16" s="45"/>
      <c r="G16" s="45"/>
      <c r="H16" s="45"/>
      <c r="I16" s="45"/>
      <c r="J16" s="45"/>
      <c r="K16" s="45"/>
      <c r="L16" s="46"/>
    </row>
  </sheetData>
  <mergeCells count="15">
    <mergeCell ref="C15:L15"/>
    <mergeCell ref="C16:L16"/>
    <mergeCell ref="G11:H11"/>
    <mergeCell ref="I11:I12"/>
    <mergeCell ref="J11:J12"/>
    <mergeCell ref="K11:K12"/>
    <mergeCell ref="C13:L13"/>
    <mergeCell ref="C14:L14"/>
    <mergeCell ref="A7:L7"/>
    <mergeCell ref="A11:A12"/>
    <mergeCell ref="B11:B12"/>
    <mergeCell ref="C11:C12"/>
    <mergeCell ref="D11:D12"/>
    <mergeCell ref="E11:E12"/>
    <mergeCell ref="F11:F12"/>
  </mergeCells>
  <hyperlinks>
    <hyperlink ref="D11" r:id="rId1" display="javascript:scrollText(5421870)" xr:uid="{00000000-0004-0000-0300-000000000000}"/>
  </hyperlinks>
  <pageMargins left="0.7" right="0.7" top="0.75" bottom="0.75" header="0.3" footer="0.3"/>
  <pageSetup paperSize="9" scale="62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H78"/>
  <sheetViews>
    <sheetView view="pageBreakPreview" topLeftCell="A70" zoomScaleNormal="100" zoomScaleSheetLayoutView="100" workbookViewId="0">
      <selection activeCell="C76" sqref="C76"/>
    </sheetView>
  </sheetViews>
  <sheetFormatPr defaultColWidth="9.109375" defaultRowHeight="13.8" x14ac:dyDescent="0.3"/>
  <cols>
    <col min="1" max="1" width="8" style="85" customWidth="1"/>
    <col min="2" max="2" width="12.5546875" style="85" customWidth="1"/>
    <col min="3" max="3" width="30.88671875" style="85" bestFit="1" customWidth="1"/>
    <col min="4" max="4" width="22.44140625" style="85" customWidth="1"/>
    <col min="5" max="5" width="28.109375" style="85" customWidth="1"/>
    <col min="6" max="6" width="25.109375" style="85" customWidth="1"/>
    <col min="7" max="7" width="56.5546875" style="85" customWidth="1"/>
    <col min="8" max="8" width="19" style="85" customWidth="1"/>
    <col min="9" max="9" width="16.33203125" style="85" customWidth="1"/>
    <col min="10" max="10" width="15.5546875" style="85" customWidth="1"/>
    <col min="11" max="11" width="17.33203125" style="85" customWidth="1"/>
    <col min="12" max="12" width="19.6640625" style="85" customWidth="1"/>
    <col min="13" max="16384" width="9.109375" style="85"/>
  </cols>
  <sheetData>
    <row r="1" spans="1:12" ht="17.399999999999999" x14ac:dyDescent="0.3">
      <c r="A1" s="84" t="s">
        <v>126</v>
      </c>
      <c r="B1" s="84"/>
      <c r="C1" s="84"/>
      <c r="D1" s="84"/>
      <c r="E1" s="84"/>
      <c r="F1" s="84"/>
      <c r="G1" s="84"/>
      <c r="H1" s="84"/>
      <c r="I1" s="84"/>
      <c r="J1" s="84"/>
    </row>
    <row r="3" spans="1:12" ht="96.6" x14ac:dyDescent="0.3">
      <c r="A3" s="51" t="s">
        <v>0</v>
      </c>
      <c r="B3" s="51" t="s">
        <v>64</v>
      </c>
      <c r="C3" s="51" t="s">
        <v>37</v>
      </c>
      <c r="D3" s="51" t="s">
        <v>47</v>
      </c>
      <c r="E3" s="51" t="s">
        <v>39</v>
      </c>
      <c r="F3" s="51" t="s">
        <v>65</v>
      </c>
      <c r="G3" s="52" t="s">
        <v>66</v>
      </c>
      <c r="H3" s="53"/>
      <c r="I3" s="54" t="s">
        <v>41</v>
      </c>
      <c r="J3" s="54" t="s">
        <v>42</v>
      </c>
      <c r="K3" s="54" t="s">
        <v>43</v>
      </c>
      <c r="L3" s="54" t="s">
        <v>48</v>
      </c>
    </row>
    <row r="4" spans="1:12" x14ac:dyDescent="0.3">
      <c r="A4" s="55"/>
      <c r="B4" s="55"/>
      <c r="C4" s="55"/>
      <c r="D4" s="55"/>
      <c r="E4" s="55"/>
      <c r="F4" s="55"/>
      <c r="G4" s="54" t="s">
        <v>67</v>
      </c>
      <c r="H4" s="54" t="s">
        <v>68</v>
      </c>
      <c r="I4" s="54"/>
      <c r="J4" s="54"/>
      <c r="K4" s="54"/>
      <c r="L4" s="54"/>
    </row>
    <row r="5" spans="1:12" x14ac:dyDescent="0.25">
      <c r="A5" s="56">
        <v>1</v>
      </c>
      <c r="B5" s="56" t="s">
        <v>29</v>
      </c>
      <c r="C5" s="56" t="s">
        <v>69</v>
      </c>
      <c r="D5" s="56" t="s">
        <v>50</v>
      </c>
      <c r="E5" s="56" t="s">
        <v>51</v>
      </c>
      <c r="F5" s="57">
        <v>231100241250215</v>
      </c>
      <c r="G5" s="58" t="s">
        <v>49</v>
      </c>
      <c r="H5" s="58">
        <v>203366731</v>
      </c>
      <c r="I5" s="56" t="s">
        <v>70</v>
      </c>
      <c r="J5" s="56">
        <v>3</v>
      </c>
      <c r="K5" s="59">
        <v>2261088</v>
      </c>
      <c r="L5" s="60">
        <f t="shared" ref="L5:L26" si="0">J5*K5</f>
        <v>6783264</v>
      </c>
    </row>
    <row r="6" spans="1:12" x14ac:dyDescent="0.3">
      <c r="A6" s="61">
        <v>2</v>
      </c>
      <c r="B6" s="61" t="s">
        <v>29</v>
      </c>
      <c r="C6" s="61" t="s">
        <v>52</v>
      </c>
      <c r="D6" s="61" t="s">
        <v>50</v>
      </c>
      <c r="E6" s="61" t="s">
        <v>51</v>
      </c>
      <c r="F6" s="62">
        <v>231100421215758</v>
      </c>
      <c r="G6" s="63" t="s">
        <v>78</v>
      </c>
      <c r="H6" s="63">
        <v>300970850</v>
      </c>
      <c r="I6" s="56" t="s">
        <v>53</v>
      </c>
      <c r="J6" s="56">
        <v>1200</v>
      </c>
      <c r="K6" s="59">
        <v>9000</v>
      </c>
      <c r="L6" s="60">
        <f t="shared" si="0"/>
        <v>10800000</v>
      </c>
    </row>
    <row r="7" spans="1:12" x14ac:dyDescent="0.3">
      <c r="A7" s="64"/>
      <c r="B7" s="64"/>
      <c r="C7" s="64"/>
      <c r="D7" s="64"/>
      <c r="E7" s="64"/>
      <c r="F7" s="65"/>
      <c r="G7" s="66"/>
      <c r="H7" s="66"/>
      <c r="I7" s="56" t="s">
        <v>53</v>
      </c>
      <c r="J7" s="56">
        <v>1500</v>
      </c>
      <c r="K7" s="59">
        <v>5700</v>
      </c>
      <c r="L7" s="60">
        <f t="shared" si="0"/>
        <v>8550000</v>
      </c>
    </row>
    <row r="8" spans="1:12" x14ac:dyDescent="0.25">
      <c r="A8" s="56">
        <v>3</v>
      </c>
      <c r="B8" s="56" t="s">
        <v>29</v>
      </c>
      <c r="C8" s="56" t="s">
        <v>71</v>
      </c>
      <c r="D8" s="56" t="s">
        <v>55</v>
      </c>
      <c r="E8" s="56" t="s">
        <v>51</v>
      </c>
      <c r="F8" s="57">
        <v>231100241220170</v>
      </c>
      <c r="G8" s="58" t="s">
        <v>49</v>
      </c>
      <c r="H8" s="58">
        <v>203366731</v>
      </c>
      <c r="I8" s="56" t="s">
        <v>70</v>
      </c>
      <c r="J8" s="56">
        <v>1</v>
      </c>
      <c r="K8" s="59">
        <v>1030000</v>
      </c>
      <c r="L8" s="60">
        <f t="shared" si="0"/>
        <v>1030000</v>
      </c>
    </row>
    <row r="9" spans="1:12" x14ac:dyDescent="0.25">
      <c r="A9" s="56">
        <v>4</v>
      </c>
      <c r="B9" s="56" t="s">
        <v>29</v>
      </c>
      <c r="C9" s="56" t="s">
        <v>72</v>
      </c>
      <c r="D9" s="56" t="s">
        <v>50</v>
      </c>
      <c r="E9" s="56" t="s">
        <v>51</v>
      </c>
      <c r="F9" s="57">
        <v>231100101344661</v>
      </c>
      <c r="G9" s="67" t="s">
        <v>79</v>
      </c>
      <c r="H9" s="58">
        <v>204118319</v>
      </c>
      <c r="I9" s="56" t="s">
        <v>70</v>
      </c>
      <c r="J9" s="56">
        <v>3</v>
      </c>
      <c r="K9" s="59">
        <v>8939000</v>
      </c>
      <c r="L9" s="60">
        <f t="shared" si="0"/>
        <v>26817000</v>
      </c>
    </row>
    <row r="10" spans="1:12" x14ac:dyDescent="0.25">
      <c r="A10" s="56">
        <v>5</v>
      </c>
      <c r="B10" s="56" t="s">
        <v>29</v>
      </c>
      <c r="C10" s="56" t="s">
        <v>72</v>
      </c>
      <c r="D10" s="56" t="s">
        <v>55</v>
      </c>
      <c r="E10" s="56" t="s">
        <v>51</v>
      </c>
      <c r="F10" s="57">
        <v>231100101344649</v>
      </c>
      <c r="G10" s="67" t="s">
        <v>79</v>
      </c>
      <c r="H10" s="58">
        <v>204118319</v>
      </c>
      <c r="I10" s="56" t="s">
        <v>70</v>
      </c>
      <c r="J10" s="56">
        <v>3</v>
      </c>
      <c r="K10" s="59">
        <v>3773000</v>
      </c>
      <c r="L10" s="60">
        <f t="shared" si="0"/>
        <v>11319000</v>
      </c>
    </row>
    <row r="11" spans="1:12" x14ac:dyDescent="0.25">
      <c r="A11" s="56">
        <v>6</v>
      </c>
      <c r="B11" s="56" t="s">
        <v>29</v>
      </c>
      <c r="C11" s="56" t="s">
        <v>84</v>
      </c>
      <c r="D11" s="56" t="s">
        <v>55</v>
      </c>
      <c r="E11" s="56" t="s">
        <v>51</v>
      </c>
      <c r="F11" s="57">
        <v>231100241236716</v>
      </c>
      <c r="G11" s="68" t="s">
        <v>75</v>
      </c>
      <c r="H11" s="58">
        <v>201440547</v>
      </c>
      <c r="I11" s="56" t="s">
        <v>70</v>
      </c>
      <c r="J11" s="56">
        <v>3</v>
      </c>
      <c r="K11" s="59">
        <v>92120</v>
      </c>
      <c r="L11" s="60">
        <f t="shared" si="0"/>
        <v>276360</v>
      </c>
    </row>
    <row r="12" spans="1:12" ht="27.6" x14ac:dyDescent="0.25">
      <c r="A12" s="56">
        <v>7</v>
      </c>
      <c r="B12" s="56" t="s">
        <v>29</v>
      </c>
      <c r="C12" s="56" t="s">
        <v>73</v>
      </c>
      <c r="D12" s="56" t="s">
        <v>55</v>
      </c>
      <c r="E12" s="56" t="s">
        <v>59</v>
      </c>
      <c r="F12" s="69">
        <v>231100101393168</v>
      </c>
      <c r="G12" s="68" t="s">
        <v>74</v>
      </c>
      <c r="H12" s="58">
        <v>305907639</v>
      </c>
      <c r="I12" s="56" t="s">
        <v>70</v>
      </c>
      <c r="J12" s="56">
        <v>1</v>
      </c>
      <c r="K12" s="59">
        <v>6326080</v>
      </c>
      <c r="L12" s="60">
        <f t="shared" si="0"/>
        <v>6326080</v>
      </c>
    </row>
    <row r="13" spans="1:12" ht="27.6" x14ac:dyDescent="0.25">
      <c r="A13" s="56">
        <v>8</v>
      </c>
      <c r="B13" s="56" t="s">
        <v>29</v>
      </c>
      <c r="C13" s="56" t="s">
        <v>85</v>
      </c>
      <c r="D13" s="56" t="s">
        <v>55</v>
      </c>
      <c r="E13" s="56" t="s">
        <v>59</v>
      </c>
      <c r="F13" s="69">
        <v>231100141434588</v>
      </c>
      <c r="G13" s="67" t="s">
        <v>75</v>
      </c>
      <c r="H13" s="58">
        <v>201440547</v>
      </c>
      <c r="I13" s="56" t="s">
        <v>70</v>
      </c>
      <c r="J13" s="56">
        <v>1</v>
      </c>
      <c r="K13" s="59">
        <v>300000</v>
      </c>
      <c r="L13" s="60">
        <f t="shared" si="0"/>
        <v>300000</v>
      </c>
    </row>
    <row r="14" spans="1:12" ht="27.6" x14ac:dyDescent="0.25">
      <c r="A14" s="56">
        <v>9</v>
      </c>
      <c r="B14" s="56" t="s">
        <v>29</v>
      </c>
      <c r="C14" s="56" t="s">
        <v>76</v>
      </c>
      <c r="D14" s="56" t="s">
        <v>55</v>
      </c>
      <c r="E14" s="56" t="s">
        <v>59</v>
      </c>
      <c r="F14" s="69">
        <v>231100101291817</v>
      </c>
      <c r="G14" s="58" t="s">
        <v>80</v>
      </c>
      <c r="H14" s="58">
        <v>305109680</v>
      </c>
      <c r="I14" s="56" t="s">
        <v>70</v>
      </c>
      <c r="J14" s="56">
        <v>1</v>
      </c>
      <c r="K14" s="59">
        <v>7284960</v>
      </c>
      <c r="L14" s="59">
        <f t="shared" si="0"/>
        <v>7284960</v>
      </c>
    </row>
    <row r="15" spans="1:12" ht="27.6" x14ac:dyDescent="0.25">
      <c r="A15" s="56">
        <v>10</v>
      </c>
      <c r="B15" s="56" t="s">
        <v>29</v>
      </c>
      <c r="C15" s="56" t="s">
        <v>77</v>
      </c>
      <c r="D15" s="56" t="s">
        <v>55</v>
      </c>
      <c r="E15" s="56" t="s">
        <v>59</v>
      </c>
      <c r="F15" s="57">
        <v>231100101291832</v>
      </c>
      <c r="G15" s="58" t="s">
        <v>80</v>
      </c>
      <c r="H15" s="58">
        <v>305109680</v>
      </c>
      <c r="I15" s="56" t="s">
        <v>70</v>
      </c>
      <c r="J15" s="56">
        <v>1</v>
      </c>
      <c r="K15" s="59">
        <v>493950</v>
      </c>
      <c r="L15" s="59">
        <f t="shared" si="0"/>
        <v>493950</v>
      </c>
    </row>
    <row r="16" spans="1:12" x14ac:dyDescent="0.3">
      <c r="A16" s="61">
        <v>11</v>
      </c>
      <c r="B16" s="61" t="s">
        <v>29</v>
      </c>
      <c r="C16" s="61" t="s">
        <v>86</v>
      </c>
      <c r="D16" s="61" t="s">
        <v>55</v>
      </c>
      <c r="E16" s="61" t="s">
        <v>59</v>
      </c>
      <c r="F16" s="70">
        <v>231100101353014</v>
      </c>
      <c r="G16" s="71" t="s">
        <v>58</v>
      </c>
      <c r="H16" s="63">
        <v>306612737</v>
      </c>
      <c r="I16" s="56" t="s">
        <v>57</v>
      </c>
      <c r="J16" s="56">
        <v>200</v>
      </c>
      <c r="K16" s="59">
        <v>106976.8</v>
      </c>
      <c r="L16" s="59">
        <f t="shared" si="0"/>
        <v>21395360</v>
      </c>
    </row>
    <row r="17" spans="1:164" x14ac:dyDescent="0.3">
      <c r="A17" s="64"/>
      <c r="B17" s="64"/>
      <c r="C17" s="64"/>
      <c r="D17" s="64"/>
      <c r="E17" s="64"/>
      <c r="F17" s="72"/>
      <c r="G17" s="73"/>
      <c r="H17" s="66"/>
      <c r="I17" s="56" t="s">
        <v>57</v>
      </c>
      <c r="J17" s="56">
        <v>200</v>
      </c>
      <c r="K17" s="59">
        <v>91414.399999999994</v>
      </c>
      <c r="L17" s="59">
        <f t="shared" si="0"/>
        <v>18282880</v>
      </c>
    </row>
    <row r="18" spans="1:164" ht="27.6" x14ac:dyDescent="0.25">
      <c r="A18" s="56">
        <v>12</v>
      </c>
      <c r="B18" s="56" t="s">
        <v>29</v>
      </c>
      <c r="C18" s="56" t="s">
        <v>81</v>
      </c>
      <c r="D18" s="56" t="s">
        <v>50</v>
      </c>
      <c r="E18" s="56" t="s">
        <v>51</v>
      </c>
      <c r="F18" s="74">
        <v>231100451268949</v>
      </c>
      <c r="G18" s="58" t="s">
        <v>54</v>
      </c>
      <c r="H18" s="57">
        <v>32508530020013</v>
      </c>
      <c r="I18" s="56" t="s">
        <v>70</v>
      </c>
      <c r="J18" s="56">
        <v>1</v>
      </c>
      <c r="K18" s="59">
        <v>1360800</v>
      </c>
      <c r="L18" s="59">
        <f t="shared" si="0"/>
        <v>1360800</v>
      </c>
    </row>
    <row r="19" spans="1:164" ht="27.6" x14ac:dyDescent="0.25">
      <c r="A19" s="56">
        <v>13</v>
      </c>
      <c r="B19" s="56" t="s">
        <v>29</v>
      </c>
      <c r="C19" s="56" t="s">
        <v>81</v>
      </c>
      <c r="D19" s="56" t="s">
        <v>55</v>
      </c>
      <c r="E19" s="56" t="s">
        <v>51</v>
      </c>
      <c r="F19" s="57">
        <v>231100451341318</v>
      </c>
      <c r="G19" s="58" t="s">
        <v>54</v>
      </c>
      <c r="H19" s="57">
        <v>32508530020013</v>
      </c>
      <c r="I19" s="56" t="s">
        <v>70</v>
      </c>
      <c r="J19" s="56">
        <v>1</v>
      </c>
      <c r="K19" s="75">
        <v>2669400</v>
      </c>
      <c r="L19" s="59">
        <f t="shared" si="0"/>
        <v>2669400</v>
      </c>
    </row>
    <row r="20" spans="1:164" x14ac:dyDescent="0.25">
      <c r="A20" s="56">
        <v>14</v>
      </c>
      <c r="B20" s="56" t="s">
        <v>29</v>
      </c>
      <c r="C20" s="56" t="s">
        <v>82</v>
      </c>
      <c r="D20" s="56" t="s">
        <v>55</v>
      </c>
      <c r="E20" s="56" t="s">
        <v>60</v>
      </c>
      <c r="F20" s="74">
        <v>231100141376654</v>
      </c>
      <c r="G20" s="58" t="s">
        <v>87</v>
      </c>
      <c r="H20" s="58">
        <v>202234169</v>
      </c>
      <c r="I20" s="56" t="s">
        <v>70</v>
      </c>
      <c r="J20" s="56">
        <v>1</v>
      </c>
      <c r="K20" s="59">
        <v>900000</v>
      </c>
      <c r="L20" s="59">
        <f t="shared" si="0"/>
        <v>900000</v>
      </c>
    </row>
    <row r="21" spans="1:164" x14ac:dyDescent="0.3">
      <c r="A21" s="61">
        <v>15</v>
      </c>
      <c r="B21" s="61" t="s">
        <v>29</v>
      </c>
      <c r="C21" s="61" t="s">
        <v>86</v>
      </c>
      <c r="D21" s="61" t="s">
        <v>55</v>
      </c>
      <c r="E21" s="61" t="s">
        <v>59</v>
      </c>
      <c r="F21" s="70">
        <v>231100101370950</v>
      </c>
      <c r="G21" s="71" t="s">
        <v>58</v>
      </c>
      <c r="H21" s="63">
        <v>306612737</v>
      </c>
      <c r="I21" s="56" t="s">
        <v>57</v>
      </c>
      <c r="J21" s="56">
        <v>950</v>
      </c>
      <c r="K21" s="59">
        <v>91414.399999999994</v>
      </c>
      <c r="L21" s="59">
        <f t="shared" si="0"/>
        <v>86843680</v>
      </c>
    </row>
    <row r="22" spans="1:164" x14ac:dyDescent="0.3">
      <c r="A22" s="64"/>
      <c r="B22" s="64"/>
      <c r="C22" s="64"/>
      <c r="D22" s="64"/>
      <c r="E22" s="64"/>
      <c r="F22" s="72"/>
      <c r="G22" s="73"/>
      <c r="H22" s="66"/>
      <c r="I22" s="56" t="s">
        <v>57</v>
      </c>
      <c r="J22" s="56">
        <v>950</v>
      </c>
      <c r="K22" s="59">
        <v>106976.8</v>
      </c>
      <c r="L22" s="59">
        <f t="shared" si="0"/>
        <v>101627960</v>
      </c>
    </row>
    <row r="23" spans="1:164" ht="33.75" customHeight="1" x14ac:dyDescent="0.3">
      <c r="A23" s="61">
        <v>16</v>
      </c>
      <c r="B23" s="61" t="s">
        <v>29</v>
      </c>
      <c r="C23" s="61" t="s">
        <v>88</v>
      </c>
      <c r="D23" s="61" t="s">
        <v>55</v>
      </c>
      <c r="E23" s="61" t="s">
        <v>60</v>
      </c>
      <c r="F23" s="70">
        <v>231100291373928</v>
      </c>
      <c r="G23" s="61" t="s">
        <v>56</v>
      </c>
      <c r="H23" s="63">
        <v>303014675</v>
      </c>
      <c r="I23" s="56" t="s">
        <v>57</v>
      </c>
      <c r="J23" s="56">
        <v>1000</v>
      </c>
      <c r="K23" s="59">
        <v>210000</v>
      </c>
      <c r="L23" s="59">
        <f t="shared" si="0"/>
        <v>210000000</v>
      </c>
    </row>
    <row r="24" spans="1:164" ht="27.75" customHeight="1" x14ac:dyDescent="0.3">
      <c r="A24" s="64"/>
      <c r="B24" s="64"/>
      <c r="C24" s="64"/>
      <c r="D24" s="64"/>
      <c r="E24" s="64"/>
      <c r="F24" s="72"/>
      <c r="G24" s="64"/>
      <c r="H24" s="66"/>
      <c r="I24" s="56" t="s">
        <v>57</v>
      </c>
      <c r="J24" s="56">
        <v>100</v>
      </c>
      <c r="K24" s="59">
        <v>420000</v>
      </c>
      <c r="L24" s="59">
        <f t="shared" si="0"/>
        <v>42000000</v>
      </c>
    </row>
    <row r="25" spans="1:164" x14ac:dyDescent="0.25">
      <c r="A25" s="56">
        <v>17</v>
      </c>
      <c r="B25" s="56" t="s">
        <v>29</v>
      </c>
      <c r="C25" s="56" t="s">
        <v>89</v>
      </c>
      <c r="D25" s="56" t="s">
        <v>55</v>
      </c>
      <c r="E25" s="56" t="s">
        <v>60</v>
      </c>
      <c r="F25" s="69">
        <v>231100291373920</v>
      </c>
      <c r="G25" s="56" t="s">
        <v>56</v>
      </c>
      <c r="H25" s="58">
        <v>303014675</v>
      </c>
      <c r="I25" s="56" t="s">
        <v>57</v>
      </c>
      <c r="J25" s="56">
        <v>3000</v>
      </c>
      <c r="K25" s="59">
        <v>22500</v>
      </c>
      <c r="L25" s="59">
        <f t="shared" si="0"/>
        <v>67500000</v>
      </c>
    </row>
    <row r="26" spans="1:164" ht="27.6" x14ac:dyDescent="0.25">
      <c r="A26" s="56">
        <v>18</v>
      </c>
      <c r="B26" s="56" t="s">
        <v>29</v>
      </c>
      <c r="C26" s="56" t="s">
        <v>81</v>
      </c>
      <c r="D26" s="56" t="s">
        <v>55</v>
      </c>
      <c r="E26" s="56" t="s">
        <v>51</v>
      </c>
      <c r="F26" s="69">
        <v>231100451460019</v>
      </c>
      <c r="G26" s="58" t="s">
        <v>54</v>
      </c>
      <c r="H26" s="57">
        <v>32508530020013</v>
      </c>
      <c r="I26" s="56" t="s">
        <v>70</v>
      </c>
      <c r="J26" s="56">
        <v>1</v>
      </c>
      <c r="K26" s="59">
        <v>4295700</v>
      </c>
      <c r="L26" s="59">
        <f t="shared" si="0"/>
        <v>4295700</v>
      </c>
    </row>
    <row r="27" spans="1:164" x14ac:dyDescent="0.3">
      <c r="A27" s="61">
        <v>19</v>
      </c>
      <c r="B27" s="61" t="s">
        <v>29</v>
      </c>
      <c r="C27" s="61" t="s">
        <v>90</v>
      </c>
      <c r="D27" s="61" t="s">
        <v>55</v>
      </c>
      <c r="E27" s="61" t="s">
        <v>59</v>
      </c>
      <c r="F27" s="70">
        <v>231100101435090</v>
      </c>
      <c r="G27" s="61" t="s">
        <v>91</v>
      </c>
      <c r="H27" s="63">
        <v>200794653</v>
      </c>
      <c r="I27" s="61" t="s">
        <v>70</v>
      </c>
      <c r="J27" s="61">
        <v>1</v>
      </c>
      <c r="K27" s="76">
        <v>18954000</v>
      </c>
      <c r="L27" s="76">
        <f>K27</f>
        <v>18954000</v>
      </c>
    </row>
    <row r="28" spans="1:164" x14ac:dyDescent="0.3">
      <c r="A28" s="64"/>
      <c r="B28" s="64"/>
      <c r="C28" s="64"/>
      <c r="D28" s="64"/>
      <c r="E28" s="64"/>
      <c r="F28" s="72"/>
      <c r="G28" s="64"/>
      <c r="H28" s="66"/>
      <c r="I28" s="64"/>
      <c r="J28" s="64"/>
      <c r="K28" s="77"/>
      <c r="L28" s="77"/>
    </row>
    <row r="29" spans="1:164" ht="27.6" x14ac:dyDescent="0.3">
      <c r="A29" s="56">
        <v>20</v>
      </c>
      <c r="B29" s="56" t="s">
        <v>29</v>
      </c>
      <c r="C29" s="56" t="s">
        <v>92</v>
      </c>
      <c r="D29" s="56" t="s">
        <v>55</v>
      </c>
      <c r="E29" s="78" t="s">
        <v>59</v>
      </c>
      <c r="F29" s="74">
        <v>231100101435117</v>
      </c>
      <c r="G29" s="56" t="s">
        <v>91</v>
      </c>
      <c r="H29" s="56">
        <v>200794653</v>
      </c>
      <c r="I29" s="56" t="s">
        <v>70</v>
      </c>
      <c r="J29" s="56">
        <v>1</v>
      </c>
      <c r="K29" s="59">
        <v>35739000</v>
      </c>
      <c r="L29" s="59">
        <f>K29</f>
        <v>35739000</v>
      </c>
    </row>
    <row r="30" spans="1:164" s="86" customFormat="1" x14ac:dyDescent="0.3">
      <c r="A30" s="61">
        <v>21</v>
      </c>
      <c r="B30" s="61" t="s">
        <v>29</v>
      </c>
      <c r="C30" s="61" t="s">
        <v>86</v>
      </c>
      <c r="D30" s="61" t="s">
        <v>55</v>
      </c>
      <c r="E30" s="61" t="s">
        <v>59</v>
      </c>
      <c r="F30" s="79">
        <v>231100101460213</v>
      </c>
      <c r="G30" s="71" t="s">
        <v>58</v>
      </c>
      <c r="H30" s="80">
        <v>306612737</v>
      </c>
      <c r="I30" s="61" t="s">
        <v>57</v>
      </c>
      <c r="J30" s="56">
        <v>550</v>
      </c>
      <c r="K30" s="59">
        <v>106976.8</v>
      </c>
      <c r="L30" s="59">
        <f t="shared" ref="L30:L36" si="1">K30*J30</f>
        <v>58837240</v>
      </c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</row>
    <row r="31" spans="1:164" s="86" customFormat="1" x14ac:dyDescent="0.3">
      <c r="A31" s="64"/>
      <c r="B31" s="64"/>
      <c r="C31" s="64"/>
      <c r="D31" s="64"/>
      <c r="E31" s="64"/>
      <c r="F31" s="81"/>
      <c r="G31" s="73"/>
      <c r="H31" s="82"/>
      <c r="I31" s="64"/>
      <c r="J31" s="56">
        <v>550</v>
      </c>
      <c r="K31" s="59">
        <v>91414.399999999994</v>
      </c>
      <c r="L31" s="59">
        <f t="shared" si="1"/>
        <v>50277920</v>
      </c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</row>
    <row r="32" spans="1:164" s="87" customFormat="1" ht="26.25" customHeight="1" x14ac:dyDescent="0.3">
      <c r="A32" s="61">
        <v>22</v>
      </c>
      <c r="B32" s="61" t="s">
        <v>29</v>
      </c>
      <c r="C32" s="61" t="s">
        <v>52</v>
      </c>
      <c r="D32" s="61" t="s">
        <v>50</v>
      </c>
      <c r="E32" s="61" t="s">
        <v>51</v>
      </c>
      <c r="F32" s="79">
        <v>231100421215758</v>
      </c>
      <c r="G32" s="80" t="s">
        <v>101</v>
      </c>
      <c r="H32" s="80">
        <v>300970850</v>
      </c>
      <c r="I32" s="56" t="s">
        <v>102</v>
      </c>
      <c r="J32" s="56">
        <v>4500</v>
      </c>
      <c r="K32" s="59">
        <v>6050</v>
      </c>
      <c r="L32" s="59">
        <f t="shared" si="1"/>
        <v>27225000</v>
      </c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</row>
    <row r="33" spans="1:164" s="87" customFormat="1" x14ac:dyDescent="0.3">
      <c r="A33" s="64"/>
      <c r="B33" s="64"/>
      <c r="C33" s="64"/>
      <c r="D33" s="64"/>
      <c r="E33" s="64"/>
      <c r="F33" s="81"/>
      <c r="G33" s="82"/>
      <c r="H33" s="82"/>
      <c r="I33" s="56" t="s">
        <v>53</v>
      </c>
      <c r="J33" s="56">
        <v>3600</v>
      </c>
      <c r="K33" s="59">
        <v>7500</v>
      </c>
      <c r="L33" s="59">
        <f t="shared" si="1"/>
        <v>27000000</v>
      </c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</row>
    <row r="34" spans="1:164" s="87" customFormat="1" ht="25.5" customHeight="1" x14ac:dyDescent="0.25">
      <c r="A34" s="56">
        <v>23</v>
      </c>
      <c r="B34" s="56" t="s">
        <v>29</v>
      </c>
      <c r="C34" s="56" t="s">
        <v>71</v>
      </c>
      <c r="D34" s="56" t="s">
        <v>50</v>
      </c>
      <c r="E34" s="56" t="s">
        <v>51</v>
      </c>
      <c r="F34" s="74">
        <v>231100241541887</v>
      </c>
      <c r="G34" s="83" t="s">
        <v>49</v>
      </c>
      <c r="H34" s="58">
        <v>203366731</v>
      </c>
      <c r="I34" s="56" t="s">
        <v>70</v>
      </c>
      <c r="J34" s="56">
        <v>12</v>
      </c>
      <c r="K34" s="59">
        <v>180000</v>
      </c>
      <c r="L34" s="59">
        <f t="shared" si="1"/>
        <v>2160000</v>
      </c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</row>
    <row r="35" spans="1:164" s="87" customFormat="1" ht="27.6" x14ac:dyDescent="0.25">
      <c r="A35" s="56">
        <v>24</v>
      </c>
      <c r="B35" s="56" t="s">
        <v>29</v>
      </c>
      <c r="C35" s="56" t="s">
        <v>103</v>
      </c>
      <c r="D35" s="56" t="s">
        <v>50</v>
      </c>
      <c r="E35" s="56" t="s">
        <v>59</v>
      </c>
      <c r="F35" s="74">
        <v>231100101526987</v>
      </c>
      <c r="G35" s="68" t="s">
        <v>104</v>
      </c>
      <c r="H35" s="83">
        <v>204118319</v>
      </c>
      <c r="I35" s="56" t="s">
        <v>70</v>
      </c>
      <c r="J35" s="56">
        <v>9</v>
      </c>
      <c r="K35" s="59">
        <v>8939000</v>
      </c>
      <c r="L35" s="59">
        <f t="shared" si="1"/>
        <v>80451000</v>
      </c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</row>
    <row r="36" spans="1:164" s="87" customFormat="1" ht="27.6" x14ac:dyDescent="0.25">
      <c r="A36" s="56">
        <v>25</v>
      </c>
      <c r="B36" s="56" t="s">
        <v>29</v>
      </c>
      <c r="C36" s="56" t="s">
        <v>103</v>
      </c>
      <c r="D36" s="56" t="s">
        <v>55</v>
      </c>
      <c r="E36" s="56" t="s">
        <v>59</v>
      </c>
      <c r="F36" s="74">
        <v>231100101526920</v>
      </c>
      <c r="G36" s="68" t="s">
        <v>104</v>
      </c>
      <c r="H36" s="83">
        <v>204118319</v>
      </c>
      <c r="I36" s="56" t="s">
        <v>70</v>
      </c>
      <c r="J36" s="56">
        <v>9</v>
      </c>
      <c r="K36" s="59">
        <v>3773000</v>
      </c>
      <c r="L36" s="59">
        <f t="shared" si="1"/>
        <v>33957000</v>
      </c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</row>
    <row r="37" spans="1:164" s="87" customFormat="1" x14ac:dyDescent="0.25">
      <c r="A37" s="56"/>
      <c r="B37" s="56"/>
      <c r="C37" s="56"/>
      <c r="D37" s="56"/>
      <c r="E37" s="56"/>
      <c r="F37" s="74"/>
      <c r="G37" s="68"/>
      <c r="H37" s="83"/>
      <c r="I37" s="56"/>
      <c r="J37" s="56"/>
      <c r="K37" s="59"/>
      <c r="L37" s="59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</row>
    <row r="38" spans="1:164" ht="27.6" x14ac:dyDescent="0.25">
      <c r="A38" s="56">
        <v>22</v>
      </c>
      <c r="B38" s="56" t="s">
        <v>34</v>
      </c>
      <c r="C38" s="56" t="s">
        <v>81</v>
      </c>
      <c r="D38" s="56" t="s">
        <v>55</v>
      </c>
      <c r="E38" s="56" t="s">
        <v>51</v>
      </c>
      <c r="F38" s="88">
        <v>231100451657825</v>
      </c>
      <c r="G38" s="58" t="s">
        <v>54</v>
      </c>
      <c r="H38" s="57">
        <v>32508530020013</v>
      </c>
      <c r="I38" s="56" t="s">
        <v>70</v>
      </c>
      <c r="J38" s="56">
        <v>1</v>
      </c>
      <c r="K38" s="59">
        <v>6117100</v>
      </c>
      <c r="L38" s="59">
        <f>K38</f>
        <v>6117100</v>
      </c>
    </row>
    <row r="39" spans="1:164" x14ac:dyDescent="0.3">
      <c r="A39" s="61">
        <v>23</v>
      </c>
      <c r="B39" s="61" t="s">
        <v>34</v>
      </c>
      <c r="C39" s="61" t="s">
        <v>88</v>
      </c>
      <c r="D39" s="61" t="s">
        <v>55</v>
      </c>
      <c r="E39" s="61" t="s">
        <v>56</v>
      </c>
      <c r="F39" s="79">
        <v>231100291575486</v>
      </c>
      <c r="G39" s="61" t="s">
        <v>56</v>
      </c>
      <c r="H39" s="61">
        <v>303014675</v>
      </c>
      <c r="I39" s="61" t="s">
        <v>57</v>
      </c>
      <c r="J39" s="56">
        <v>1250</v>
      </c>
      <c r="K39" s="59">
        <v>210000</v>
      </c>
      <c r="L39" s="59">
        <f t="shared" ref="L39:L52" si="2">K39*J39</f>
        <v>262500000</v>
      </c>
    </row>
    <row r="40" spans="1:164" x14ac:dyDescent="0.3">
      <c r="A40" s="64"/>
      <c r="B40" s="64"/>
      <c r="C40" s="64"/>
      <c r="D40" s="64"/>
      <c r="E40" s="64"/>
      <c r="F40" s="81"/>
      <c r="G40" s="64"/>
      <c r="H40" s="64"/>
      <c r="I40" s="64"/>
      <c r="J40" s="56">
        <v>250</v>
      </c>
      <c r="K40" s="59">
        <v>420000</v>
      </c>
      <c r="L40" s="59">
        <f t="shared" si="2"/>
        <v>105000000</v>
      </c>
    </row>
    <row r="41" spans="1:164" x14ac:dyDescent="0.3">
      <c r="A41" s="56">
        <v>24</v>
      </c>
      <c r="B41" s="56" t="s">
        <v>34</v>
      </c>
      <c r="C41" s="56" t="s">
        <v>89</v>
      </c>
      <c r="D41" s="56" t="s">
        <v>55</v>
      </c>
      <c r="E41" s="56" t="s">
        <v>60</v>
      </c>
      <c r="F41" s="74">
        <v>231100291601423</v>
      </c>
      <c r="G41" s="56" t="s">
        <v>56</v>
      </c>
      <c r="H41" s="83">
        <v>303014675</v>
      </c>
      <c r="I41" s="56" t="s">
        <v>57</v>
      </c>
      <c r="J41" s="56">
        <v>7000</v>
      </c>
      <c r="K41" s="59">
        <v>24750</v>
      </c>
      <c r="L41" s="59">
        <f t="shared" si="2"/>
        <v>173250000</v>
      </c>
    </row>
    <row r="42" spans="1:164" x14ac:dyDescent="0.3">
      <c r="A42" s="61">
        <v>25</v>
      </c>
      <c r="B42" s="61" t="s">
        <v>34</v>
      </c>
      <c r="C42" s="61" t="s">
        <v>86</v>
      </c>
      <c r="D42" s="61" t="s">
        <v>55</v>
      </c>
      <c r="E42" s="61" t="s">
        <v>59</v>
      </c>
      <c r="F42" s="79">
        <v>231100101578381</v>
      </c>
      <c r="G42" s="71" t="s">
        <v>58</v>
      </c>
      <c r="H42" s="80">
        <v>306612737</v>
      </c>
      <c r="I42" s="61" t="s">
        <v>57</v>
      </c>
      <c r="J42" s="56">
        <v>800</v>
      </c>
      <c r="K42" s="59">
        <v>106976.8</v>
      </c>
      <c r="L42" s="59">
        <f t="shared" si="2"/>
        <v>85581440</v>
      </c>
      <c r="M42" s="89"/>
    </row>
    <row r="43" spans="1:164" x14ac:dyDescent="0.3">
      <c r="A43" s="64"/>
      <c r="B43" s="64"/>
      <c r="C43" s="64"/>
      <c r="D43" s="64"/>
      <c r="E43" s="64"/>
      <c r="F43" s="81"/>
      <c r="G43" s="73"/>
      <c r="H43" s="82"/>
      <c r="I43" s="64"/>
      <c r="J43" s="56">
        <v>800</v>
      </c>
      <c r="K43" s="59">
        <v>91414.399999999994</v>
      </c>
      <c r="L43" s="59">
        <f t="shared" si="2"/>
        <v>73131520</v>
      </c>
    </row>
    <row r="44" spans="1:164" x14ac:dyDescent="0.25">
      <c r="A44" s="56">
        <v>26</v>
      </c>
      <c r="B44" s="56" t="s">
        <v>34</v>
      </c>
      <c r="C44" s="56" t="s">
        <v>69</v>
      </c>
      <c r="D44" s="56" t="s">
        <v>50</v>
      </c>
      <c r="E44" s="56" t="s">
        <v>51</v>
      </c>
      <c r="F44" s="74">
        <v>231100241250215</v>
      </c>
      <c r="G44" s="58" t="s">
        <v>49</v>
      </c>
      <c r="H44" s="58">
        <v>203366731</v>
      </c>
      <c r="I44" s="56" t="s">
        <v>70</v>
      </c>
      <c r="J44" s="56">
        <v>9</v>
      </c>
      <c r="K44" s="59">
        <v>2261088</v>
      </c>
      <c r="L44" s="59">
        <f t="shared" si="2"/>
        <v>20349792</v>
      </c>
    </row>
    <row r="45" spans="1:164" ht="27.6" x14ac:dyDescent="0.25">
      <c r="A45" s="56">
        <v>27</v>
      </c>
      <c r="B45" s="56" t="s">
        <v>34</v>
      </c>
      <c r="C45" s="56" t="s">
        <v>76</v>
      </c>
      <c r="D45" s="56" t="s">
        <v>50</v>
      </c>
      <c r="E45" s="56" t="s">
        <v>59</v>
      </c>
      <c r="F45" s="74">
        <v>231100101645200</v>
      </c>
      <c r="G45" s="58" t="s">
        <v>80</v>
      </c>
      <c r="H45" s="58">
        <v>305109680</v>
      </c>
      <c r="I45" s="56" t="s">
        <v>70</v>
      </c>
      <c r="J45" s="56">
        <v>1</v>
      </c>
      <c r="K45" s="59">
        <v>975000</v>
      </c>
      <c r="L45" s="59">
        <f t="shared" si="2"/>
        <v>975000</v>
      </c>
    </row>
    <row r="46" spans="1:164" ht="27.6" x14ac:dyDescent="0.25">
      <c r="A46" s="56">
        <v>28</v>
      </c>
      <c r="B46" s="56" t="s">
        <v>34</v>
      </c>
      <c r="C46" s="56" t="s">
        <v>93</v>
      </c>
      <c r="D46" s="56" t="s">
        <v>50</v>
      </c>
      <c r="E46" s="56" t="s">
        <v>94</v>
      </c>
      <c r="F46" s="74">
        <v>231110081514216</v>
      </c>
      <c r="G46" s="68" t="s">
        <v>95</v>
      </c>
      <c r="H46" s="58">
        <v>308241913</v>
      </c>
      <c r="I46" s="56" t="s">
        <v>70</v>
      </c>
      <c r="J46" s="56">
        <v>30</v>
      </c>
      <c r="K46" s="59">
        <v>15000</v>
      </c>
      <c r="L46" s="59">
        <f t="shared" si="2"/>
        <v>450000</v>
      </c>
    </row>
    <row r="47" spans="1:164" ht="27.6" x14ac:dyDescent="0.25">
      <c r="A47" s="56">
        <v>29</v>
      </c>
      <c r="B47" s="56" t="s">
        <v>34</v>
      </c>
      <c r="C47" s="56" t="s">
        <v>81</v>
      </c>
      <c r="D47" s="56" t="s">
        <v>55</v>
      </c>
      <c r="E47" s="56" t="s">
        <v>51</v>
      </c>
      <c r="F47" s="74">
        <v>231100451724509</v>
      </c>
      <c r="G47" s="90" t="s">
        <v>96</v>
      </c>
      <c r="H47" s="58">
        <v>303812119</v>
      </c>
      <c r="I47" s="56" t="s">
        <v>70</v>
      </c>
      <c r="J47" s="56">
        <v>1</v>
      </c>
      <c r="K47" s="59">
        <v>3405000</v>
      </c>
      <c r="L47" s="59">
        <f t="shared" si="2"/>
        <v>3405000</v>
      </c>
    </row>
    <row r="48" spans="1:164" x14ac:dyDescent="0.3">
      <c r="A48" s="61">
        <v>30</v>
      </c>
      <c r="B48" s="61" t="s">
        <v>34</v>
      </c>
      <c r="C48" s="61" t="s">
        <v>86</v>
      </c>
      <c r="D48" s="61" t="s">
        <v>55</v>
      </c>
      <c r="E48" s="61" t="s">
        <v>59</v>
      </c>
      <c r="F48" s="79">
        <v>231100101740892</v>
      </c>
      <c r="G48" s="71" t="s">
        <v>58</v>
      </c>
      <c r="H48" s="80">
        <v>306612737</v>
      </c>
      <c r="I48" s="61" t="s">
        <v>57</v>
      </c>
      <c r="J48" s="56">
        <v>1000</v>
      </c>
      <c r="K48" s="59">
        <v>106976.8</v>
      </c>
      <c r="L48" s="59">
        <f t="shared" si="2"/>
        <v>106976800</v>
      </c>
    </row>
    <row r="49" spans="1:12" x14ac:dyDescent="0.3">
      <c r="A49" s="64"/>
      <c r="B49" s="64"/>
      <c r="C49" s="64"/>
      <c r="D49" s="64"/>
      <c r="E49" s="64"/>
      <c r="F49" s="81"/>
      <c r="G49" s="73"/>
      <c r="H49" s="82"/>
      <c r="I49" s="64"/>
      <c r="J49" s="56">
        <v>1000</v>
      </c>
      <c r="K49" s="59">
        <v>91414.399999999994</v>
      </c>
      <c r="L49" s="59">
        <f t="shared" si="2"/>
        <v>91414400</v>
      </c>
    </row>
    <row r="50" spans="1:12" x14ac:dyDescent="0.25">
      <c r="A50" s="56">
        <v>31</v>
      </c>
      <c r="B50" s="56" t="s">
        <v>34</v>
      </c>
      <c r="C50" s="56" t="s">
        <v>97</v>
      </c>
      <c r="D50" s="56" t="s">
        <v>50</v>
      </c>
      <c r="E50" s="56" t="s">
        <v>51</v>
      </c>
      <c r="F50" s="74">
        <v>231100371775440</v>
      </c>
      <c r="G50" s="58" t="s">
        <v>98</v>
      </c>
      <c r="H50" s="58">
        <v>205091876</v>
      </c>
      <c r="I50" s="56" t="s">
        <v>70</v>
      </c>
      <c r="J50" s="56">
        <v>1</v>
      </c>
      <c r="K50" s="59">
        <v>980000</v>
      </c>
      <c r="L50" s="59">
        <f t="shared" si="2"/>
        <v>980000</v>
      </c>
    </row>
    <row r="51" spans="1:12" ht="27.6" x14ac:dyDescent="0.25">
      <c r="A51" s="56">
        <v>32</v>
      </c>
      <c r="B51" s="56" t="s">
        <v>34</v>
      </c>
      <c r="C51" s="56" t="s">
        <v>99</v>
      </c>
      <c r="D51" s="56" t="s">
        <v>55</v>
      </c>
      <c r="E51" s="56" t="s">
        <v>59</v>
      </c>
      <c r="F51" s="74">
        <v>231100101776971</v>
      </c>
      <c r="G51" s="68" t="s">
        <v>100</v>
      </c>
      <c r="H51" s="58">
        <v>201094645</v>
      </c>
      <c r="I51" s="56" t="s">
        <v>70</v>
      </c>
      <c r="J51" s="56">
        <v>3</v>
      </c>
      <c r="K51" s="59">
        <v>24960</v>
      </c>
      <c r="L51" s="59">
        <f t="shared" si="2"/>
        <v>74880</v>
      </c>
    </row>
    <row r="52" spans="1:12" x14ac:dyDescent="0.25">
      <c r="A52" s="56">
        <v>33</v>
      </c>
      <c r="B52" s="56" t="s">
        <v>34</v>
      </c>
      <c r="C52" s="56" t="s">
        <v>105</v>
      </c>
      <c r="D52" s="56" t="s">
        <v>55</v>
      </c>
      <c r="E52" s="56" t="s">
        <v>94</v>
      </c>
      <c r="F52" s="74">
        <v>231110081632342</v>
      </c>
      <c r="G52" s="58" t="s">
        <v>106</v>
      </c>
      <c r="H52" s="58">
        <v>308137384</v>
      </c>
      <c r="I52" s="56" t="s">
        <v>107</v>
      </c>
      <c r="J52" s="56">
        <v>30</v>
      </c>
      <c r="K52" s="59">
        <v>48001</v>
      </c>
      <c r="L52" s="59">
        <f t="shared" si="2"/>
        <v>1440030</v>
      </c>
    </row>
    <row r="53" spans="1:12" x14ac:dyDescent="0.3">
      <c r="L53" s="89">
        <f>SUM(L5:L52)</f>
        <v>1903103516</v>
      </c>
    </row>
    <row r="54" spans="1:12" ht="27.6" x14ac:dyDescent="0.25">
      <c r="A54" s="56">
        <v>34</v>
      </c>
      <c r="B54" s="91" t="s">
        <v>35</v>
      </c>
      <c r="C54" s="56" t="s">
        <v>110</v>
      </c>
      <c r="D54" s="91" t="s">
        <v>55</v>
      </c>
      <c r="E54" s="91" t="s">
        <v>59</v>
      </c>
      <c r="F54" s="88">
        <v>231100101856631</v>
      </c>
      <c r="G54" s="92" t="s">
        <v>74</v>
      </c>
      <c r="H54" s="93">
        <v>305907639</v>
      </c>
      <c r="I54" s="56" t="s">
        <v>70</v>
      </c>
      <c r="J54" s="56">
        <v>1</v>
      </c>
      <c r="K54" s="59">
        <v>8975694</v>
      </c>
      <c r="L54" s="59">
        <v>8975694</v>
      </c>
    </row>
    <row r="55" spans="1:12" ht="12.75" customHeight="1" x14ac:dyDescent="0.25">
      <c r="A55" s="56">
        <v>35</v>
      </c>
      <c r="B55" s="91" t="s">
        <v>35</v>
      </c>
      <c r="C55" s="56" t="s">
        <v>93</v>
      </c>
      <c r="D55" s="56" t="s">
        <v>50</v>
      </c>
      <c r="E55" s="56" t="s">
        <v>94</v>
      </c>
      <c r="F55" s="94">
        <v>231110081730577</v>
      </c>
      <c r="G55" s="95" t="s">
        <v>111</v>
      </c>
      <c r="H55" s="96">
        <v>31203976520024</v>
      </c>
      <c r="I55" s="56" t="s">
        <v>70</v>
      </c>
      <c r="J55" s="56">
        <v>45</v>
      </c>
      <c r="K55" s="59">
        <v>16000</v>
      </c>
      <c r="L55" s="59">
        <f>K55*J55</f>
        <v>720000</v>
      </c>
    </row>
    <row r="56" spans="1:12" ht="27.6" x14ac:dyDescent="0.3">
      <c r="A56" s="56">
        <v>36</v>
      </c>
      <c r="B56" s="91" t="s">
        <v>35</v>
      </c>
      <c r="C56" s="56" t="s">
        <v>81</v>
      </c>
      <c r="D56" s="91" t="s">
        <v>55</v>
      </c>
      <c r="E56" s="91" t="s">
        <v>51</v>
      </c>
      <c r="F56" s="97">
        <v>231100451899159</v>
      </c>
      <c r="G56" s="83" t="s">
        <v>54</v>
      </c>
      <c r="H56" s="98">
        <v>32508530020013</v>
      </c>
      <c r="I56" s="56" t="s">
        <v>70</v>
      </c>
      <c r="J56" s="56">
        <v>1</v>
      </c>
      <c r="K56" s="59">
        <v>4693300</v>
      </c>
      <c r="L56" s="59">
        <f>K56*J56</f>
        <v>4693300</v>
      </c>
    </row>
    <row r="57" spans="1:12" ht="15" customHeight="1" x14ac:dyDescent="0.3">
      <c r="A57" s="61">
        <v>37</v>
      </c>
      <c r="B57" s="61" t="s">
        <v>35</v>
      </c>
      <c r="C57" s="61" t="s">
        <v>86</v>
      </c>
      <c r="D57" s="61" t="s">
        <v>55</v>
      </c>
      <c r="E57" s="61" t="s">
        <v>59</v>
      </c>
      <c r="F57" s="79">
        <v>231100101888785</v>
      </c>
      <c r="G57" s="99" t="s">
        <v>58</v>
      </c>
      <c r="H57" s="80">
        <v>306612737</v>
      </c>
      <c r="I57" s="61" t="s">
        <v>107</v>
      </c>
      <c r="J57" s="56">
        <v>900</v>
      </c>
      <c r="K57" s="59">
        <v>91414.399999999994</v>
      </c>
      <c r="L57" s="59">
        <f>K57*J57</f>
        <v>82272960</v>
      </c>
    </row>
    <row r="58" spans="1:12" x14ac:dyDescent="0.3">
      <c r="A58" s="64"/>
      <c r="B58" s="64"/>
      <c r="C58" s="64"/>
      <c r="D58" s="64"/>
      <c r="E58" s="64"/>
      <c r="F58" s="81"/>
      <c r="G58" s="99"/>
      <c r="H58" s="82"/>
      <c r="I58" s="64"/>
      <c r="J58" s="56">
        <v>900</v>
      </c>
      <c r="K58" s="59">
        <v>106976.8</v>
      </c>
      <c r="L58" s="59">
        <f t="shared" ref="L58:L78" si="3">K58*J58</f>
        <v>96279120</v>
      </c>
    </row>
    <row r="59" spans="1:12" ht="13.5" customHeight="1" x14ac:dyDescent="0.3">
      <c r="A59" s="61">
        <v>38</v>
      </c>
      <c r="B59" s="61" t="s">
        <v>35</v>
      </c>
      <c r="C59" s="61" t="s">
        <v>112</v>
      </c>
      <c r="D59" s="61" t="s">
        <v>50</v>
      </c>
      <c r="E59" s="61" t="s">
        <v>51</v>
      </c>
      <c r="F59" s="79">
        <v>231100341892960</v>
      </c>
      <c r="G59" s="61" t="s">
        <v>113</v>
      </c>
      <c r="H59" s="61">
        <v>200555317</v>
      </c>
      <c r="I59" s="61" t="s">
        <v>70</v>
      </c>
      <c r="J59" s="56">
        <v>1</v>
      </c>
      <c r="K59" s="59">
        <v>14400000</v>
      </c>
      <c r="L59" s="59">
        <f t="shared" si="3"/>
        <v>14400000</v>
      </c>
    </row>
    <row r="60" spans="1:12" ht="15" hidden="1" customHeight="1" x14ac:dyDescent="0.3">
      <c r="A60" s="100"/>
      <c r="B60" s="100"/>
      <c r="C60" s="100"/>
      <c r="D60" s="100"/>
      <c r="E60" s="100"/>
      <c r="F60" s="101"/>
      <c r="G60" s="100"/>
      <c r="H60" s="100"/>
      <c r="I60" s="100"/>
      <c r="J60" s="56">
        <v>1</v>
      </c>
      <c r="K60" s="59">
        <v>9569000</v>
      </c>
      <c r="L60" s="59">
        <f t="shared" si="3"/>
        <v>9569000</v>
      </c>
    </row>
    <row r="61" spans="1:12" x14ac:dyDescent="0.3">
      <c r="A61" s="100"/>
      <c r="B61" s="100"/>
      <c r="C61" s="100"/>
      <c r="D61" s="100"/>
      <c r="E61" s="100"/>
      <c r="F61" s="101"/>
      <c r="G61" s="100"/>
      <c r="H61" s="100"/>
      <c r="I61" s="100"/>
      <c r="J61" s="56">
        <v>1</v>
      </c>
      <c r="K61" s="59">
        <v>1200000</v>
      </c>
      <c r="L61" s="59">
        <f t="shared" si="3"/>
        <v>1200000</v>
      </c>
    </row>
    <row r="62" spans="1:12" x14ac:dyDescent="0.3">
      <c r="A62" s="100"/>
      <c r="B62" s="100"/>
      <c r="C62" s="100"/>
      <c r="D62" s="100"/>
      <c r="E62" s="100"/>
      <c r="F62" s="101"/>
      <c r="G62" s="100"/>
      <c r="H62" s="100"/>
      <c r="I62" s="100"/>
      <c r="J62" s="56">
        <v>1</v>
      </c>
      <c r="K62" s="59">
        <v>9569000</v>
      </c>
      <c r="L62" s="59">
        <f t="shared" si="3"/>
        <v>9569000</v>
      </c>
    </row>
    <row r="63" spans="1:12" x14ac:dyDescent="0.3">
      <c r="A63" s="64"/>
      <c r="B63" s="64"/>
      <c r="C63" s="64"/>
      <c r="D63" s="64"/>
      <c r="E63" s="64"/>
      <c r="F63" s="81"/>
      <c r="G63" s="64"/>
      <c r="H63" s="64"/>
      <c r="I63" s="64"/>
      <c r="J63" s="56">
        <v>1</v>
      </c>
      <c r="K63" s="59">
        <v>600000</v>
      </c>
      <c r="L63" s="59">
        <f t="shared" si="3"/>
        <v>600000</v>
      </c>
    </row>
    <row r="64" spans="1:12" x14ac:dyDescent="0.3">
      <c r="A64" s="61">
        <v>39</v>
      </c>
      <c r="B64" s="61" t="s">
        <v>35</v>
      </c>
      <c r="C64" s="61" t="s">
        <v>112</v>
      </c>
      <c r="D64" s="61" t="s">
        <v>55</v>
      </c>
      <c r="E64" s="61" t="s">
        <v>51</v>
      </c>
      <c r="F64" s="79">
        <v>231100341892026</v>
      </c>
      <c r="G64" s="61" t="s">
        <v>113</v>
      </c>
      <c r="H64" s="61">
        <v>200555317</v>
      </c>
      <c r="I64" s="61" t="s">
        <v>70</v>
      </c>
      <c r="J64" s="56">
        <v>1</v>
      </c>
      <c r="K64" s="59">
        <v>9731188</v>
      </c>
      <c r="L64" s="59">
        <f t="shared" si="3"/>
        <v>9731188</v>
      </c>
    </row>
    <row r="65" spans="1:13" x14ac:dyDescent="0.3">
      <c r="A65" s="100"/>
      <c r="B65" s="100"/>
      <c r="C65" s="100"/>
      <c r="D65" s="100"/>
      <c r="E65" s="100"/>
      <c r="F65" s="101"/>
      <c r="G65" s="100"/>
      <c r="H65" s="100"/>
      <c r="I65" s="100"/>
      <c r="J65" s="56">
        <v>1</v>
      </c>
      <c r="K65" s="59">
        <v>33758118</v>
      </c>
      <c r="L65" s="59">
        <f t="shared" si="3"/>
        <v>33758118</v>
      </c>
    </row>
    <row r="66" spans="1:13" x14ac:dyDescent="0.3">
      <c r="A66" s="100"/>
      <c r="B66" s="100"/>
      <c r="C66" s="100"/>
      <c r="D66" s="100"/>
      <c r="E66" s="100"/>
      <c r="F66" s="101"/>
      <c r="G66" s="100"/>
      <c r="H66" s="100"/>
      <c r="I66" s="100"/>
      <c r="J66" s="56">
        <v>1</v>
      </c>
      <c r="K66" s="59">
        <v>413193</v>
      </c>
      <c r="L66" s="59">
        <f t="shared" si="3"/>
        <v>413193</v>
      </c>
    </row>
    <row r="67" spans="1:13" x14ac:dyDescent="0.3">
      <c r="A67" s="100"/>
      <c r="B67" s="100"/>
      <c r="C67" s="100"/>
      <c r="D67" s="100"/>
      <c r="E67" s="100"/>
      <c r="F67" s="101"/>
      <c r="G67" s="100"/>
      <c r="H67" s="100"/>
      <c r="I67" s="100"/>
      <c r="J67" s="56">
        <v>1</v>
      </c>
      <c r="K67" s="59">
        <v>355041</v>
      </c>
      <c r="L67" s="59">
        <f t="shared" si="3"/>
        <v>355041</v>
      </c>
    </row>
    <row r="68" spans="1:13" x14ac:dyDescent="0.3">
      <c r="A68" s="64"/>
      <c r="B68" s="64"/>
      <c r="C68" s="64"/>
      <c r="D68" s="64"/>
      <c r="E68" s="64"/>
      <c r="F68" s="81"/>
      <c r="G68" s="64"/>
      <c r="H68" s="64"/>
      <c r="I68" s="64"/>
      <c r="J68" s="56">
        <v>1</v>
      </c>
      <c r="K68" s="59">
        <v>2271457</v>
      </c>
      <c r="L68" s="59">
        <f t="shared" si="3"/>
        <v>2271457</v>
      </c>
    </row>
    <row r="69" spans="1:13" ht="27.6" x14ac:dyDescent="0.25">
      <c r="A69" s="56">
        <v>40</v>
      </c>
      <c r="B69" s="91" t="s">
        <v>35</v>
      </c>
      <c r="C69" s="56" t="s">
        <v>81</v>
      </c>
      <c r="D69" s="56" t="s">
        <v>50</v>
      </c>
      <c r="E69" s="91" t="s">
        <v>51</v>
      </c>
      <c r="F69" s="88">
        <v>231100451944069</v>
      </c>
      <c r="G69" s="92" t="s">
        <v>114</v>
      </c>
      <c r="H69" s="93">
        <v>303812119</v>
      </c>
      <c r="I69" s="56" t="s">
        <v>70</v>
      </c>
      <c r="J69" s="56">
        <v>1</v>
      </c>
      <c r="K69" s="59">
        <v>2770000</v>
      </c>
      <c r="L69" s="59">
        <f t="shared" si="3"/>
        <v>2770000</v>
      </c>
    </row>
    <row r="70" spans="1:13" ht="27.6" x14ac:dyDescent="0.3">
      <c r="A70" s="56">
        <v>41</v>
      </c>
      <c r="B70" s="91" t="s">
        <v>35</v>
      </c>
      <c r="C70" s="56" t="s">
        <v>93</v>
      </c>
      <c r="D70" s="91" t="s">
        <v>55</v>
      </c>
      <c r="E70" s="56" t="s">
        <v>94</v>
      </c>
      <c r="F70" s="74">
        <v>231110081790393</v>
      </c>
      <c r="G70" s="56" t="s">
        <v>115</v>
      </c>
      <c r="H70" s="98">
        <v>50109028680010</v>
      </c>
      <c r="I70" s="56" t="s">
        <v>70</v>
      </c>
      <c r="J70" s="56">
        <v>10</v>
      </c>
      <c r="K70" s="59">
        <v>15000</v>
      </c>
      <c r="L70" s="59">
        <f t="shared" si="3"/>
        <v>150000</v>
      </c>
    </row>
    <row r="71" spans="1:13" ht="14.4" x14ac:dyDescent="0.3">
      <c r="A71" s="56">
        <v>42</v>
      </c>
      <c r="B71" s="91" t="s">
        <v>35</v>
      </c>
      <c r="C71" s="56" t="s">
        <v>116</v>
      </c>
      <c r="D71" s="91" t="s">
        <v>55</v>
      </c>
      <c r="E71" s="56" t="s">
        <v>94</v>
      </c>
      <c r="F71" s="74">
        <v>231110081868432</v>
      </c>
      <c r="G71" s="56" t="s">
        <v>117</v>
      </c>
      <c r="H71" s="102">
        <v>308864454</v>
      </c>
      <c r="I71" s="91" t="s">
        <v>107</v>
      </c>
      <c r="J71" s="56">
        <v>1</v>
      </c>
      <c r="K71" s="59">
        <v>1099000</v>
      </c>
      <c r="L71" s="59">
        <f t="shared" si="3"/>
        <v>1099000</v>
      </c>
    </row>
    <row r="72" spans="1:13" ht="15" customHeight="1" x14ac:dyDescent="0.3">
      <c r="A72" s="61">
        <v>43</v>
      </c>
      <c r="B72" s="61" t="s">
        <v>35</v>
      </c>
      <c r="C72" s="61" t="s">
        <v>86</v>
      </c>
      <c r="D72" s="61" t="s">
        <v>55</v>
      </c>
      <c r="E72" s="61" t="s">
        <v>59</v>
      </c>
      <c r="F72" s="79">
        <v>231100102003631</v>
      </c>
      <c r="G72" s="99" t="s">
        <v>58</v>
      </c>
      <c r="H72" s="80">
        <v>306612737</v>
      </c>
      <c r="I72" s="61" t="s">
        <v>107</v>
      </c>
      <c r="J72" s="56">
        <v>1300</v>
      </c>
      <c r="K72" s="59">
        <v>91414.399999999994</v>
      </c>
      <c r="L72" s="59">
        <f t="shared" si="3"/>
        <v>118838719.99999999</v>
      </c>
    </row>
    <row r="73" spans="1:13" s="56" customFormat="1" x14ac:dyDescent="0.3">
      <c r="A73" s="100"/>
      <c r="B73" s="100"/>
      <c r="C73" s="100"/>
      <c r="D73" s="64"/>
      <c r="E73" s="100"/>
      <c r="F73" s="101"/>
      <c r="G73" s="71"/>
      <c r="H73" s="103"/>
      <c r="I73" s="100"/>
      <c r="J73" s="91">
        <v>1300</v>
      </c>
      <c r="K73" s="104">
        <v>106976.8</v>
      </c>
      <c r="L73" s="104">
        <f t="shared" si="3"/>
        <v>139069840</v>
      </c>
    </row>
    <row r="74" spans="1:13" s="56" customFormat="1" ht="34.5" customHeight="1" x14ac:dyDescent="0.3">
      <c r="A74" s="61">
        <v>44</v>
      </c>
      <c r="B74" s="61" t="s">
        <v>35</v>
      </c>
      <c r="C74" s="61" t="s">
        <v>88</v>
      </c>
      <c r="D74" s="61" t="s">
        <v>55</v>
      </c>
      <c r="E74" s="61" t="s">
        <v>60</v>
      </c>
      <c r="F74" s="79">
        <v>231100292024841</v>
      </c>
      <c r="G74" s="61" t="s">
        <v>56</v>
      </c>
      <c r="H74" s="80">
        <v>303014675</v>
      </c>
      <c r="I74" s="61" t="s">
        <v>107</v>
      </c>
      <c r="J74" s="56">
        <v>300</v>
      </c>
      <c r="K74" s="59">
        <v>462000</v>
      </c>
      <c r="L74" s="59">
        <f t="shared" si="3"/>
        <v>138600000</v>
      </c>
    </row>
    <row r="75" spans="1:13" s="56" customFormat="1" ht="22.5" customHeight="1" x14ac:dyDescent="0.3">
      <c r="A75" s="64"/>
      <c r="B75" s="64"/>
      <c r="C75" s="64"/>
      <c r="D75" s="64"/>
      <c r="E75" s="64"/>
      <c r="F75" s="81"/>
      <c r="G75" s="64"/>
      <c r="H75" s="103"/>
      <c r="I75" s="100"/>
      <c r="J75" s="56">
        <v>2000</v>
      </c>
      <c r="K75" s="56">
        <v>231000</v>
      </c>
      <c r="L75" s="59">
        <f t="shared" si="3"/>
        <v>462000000</v>
      </c>
    </row>
    <row r="76" spans="1:13" s="56" customFormat="1" ht="35.25" customHeight="1" x14ac:dyDescent="0.3">
      <c r="A76" s="56">
        <v>45</v>
      </c>
      <c r="B76" s="91" t="s">
        <v>35</v>
      </c>
      <c r="C76" s="56" t="s">
        <v>93</v>
      </c>
      <c r="D76" s="91" t="s">
        <v>55</v>
      </c>
      <c r="E76" s="56" t="s">
        <v>94</v>
      </c>
      <c r="F76" s="74">
        <v>231110081963237</v>
      </c>
      <c r="G76" s="56" t="s">
        <v>115</v>
      </c>
      <c r="H76" s="98">
        <v>50109028680010</v>
      </c>
      <c r="I76" s="56" t="s">
        <v>70</v>
      </c>
      <c r="J76" s="56">
        <v>1</v>
      </c>
      <c r="K76" s="59">
        <v>1230000</v>
      </c>
      <c r="L76" s="59">
        <f t="shared" si="3"/>
        <v>1230000</v>
      </c>
    </row>
    <row r="77" spans="1:13" s="56" customFormat="1" x14ac:dyDescent="0.25">
      <c r="A77" s="56">
        <v>46</v>
      </c>
      <c r="B77" s="91" t="s">
        <v>35</v>
      </c>
      <c r="C77" s="91" t="s">
        <v>105</v>
      </c>
      <c r="D77" s="91" t="s">
        <v>55</v>
      </c>
      <c r="E77" s="56" t="s">
        <v>94</v>
      </c>
      <c r="F77" s="74">
        <v>231110081969412</v>
      </c>
      <c r="G77" s="58" t="s">
        <v>118</v>
      </c>
      <c r="H77" s="56">
        <v>304144925</v>
      </c>
      <c r="I77" s="91" t="s">
        <v>107</v>
      </c>
      <c r="J77" s="59">
        <v>30</v>
      </c>
      <c r="K77" s="59">
        <v>44000</v>
      </c>
      <c r="L77" s="59">
        <f t="shared" si="3"/>
        <v>1320000</v>
      </c>
    </row>
    <row r="78" spans="1:13" s="56" customFormat="1" ht="41.4" x14ac:dyDescent="0.25">
      <c r="A78" s="105">
        <v>47</v>
      </c>
      <c r="B78" s="106" t="s">
        <v>35</v>
      </c>
      <c r="C78" s="105" t="s">
        <v>93</v>
      </c>
      <c r="D78" s="106" t="s">
        <v>55</v>
      </c>
      <c r="E78" s="105" t="s">
        <v>94</v>
      </c>
      <c r="F78" s="107">
        <v>231110081753495</v>
      </c>
      <c r="G78" s="108" t="s">
        <v>119</v>
      </c>
      <c r="H78" s="109">
        <v>310199198</v>
      </c>
      <c r="I78" s="106" t="s">
        <v>107</v>
      </c>
      <c r="J78" s="105">
        <v>10</v>
      </c>
      <c r="K78" s="105">
        <v>20000</v>
      </c>
      <c r="L78" s="60">
        <f t="shared" si="3"/>
        <v>200000</v>
      </c>
      <c r="M78" s="56" t="s">
        <v>120</v>
      </c>
    </row>
  </sheetData>
  <autoFilter ref="A5:FH46" xr:uid="{00000000-0009-0000-0000-000004000000}"/>
  <mergeCells count="141">
    <mergeCell ref="C39:C40"/>
    <mergeCell ref="D39:D40"/>
    <mergeCell ref="E39:E40"/>
    <mergeCell ref="A48:A49"/>
    <mergeCell ref="B48:B49"/>
    <mergeCell ref="C48:C49"/>
    <mergeCell ref="D48:D49"/>
    <mergeCell ref="E48:E49"/>
    <mergeCell ref="F48:F49"/>
    <mergeCell ref="G48:G49"/>
    <mergeCell ref="B32:B33"/>
    <mergeCell ref="C32:C33"/>
    <mergeCell ref="D32:D33"/>
    <mergeCell ref="E32:E33"/>
    <mergeCell ref="F32:F33"/>
    <mergeCell ref="G32:G33"/>
    <mergeCell ref="F39:F40"/>
    <mergeCell ref="G39:G40"/>
    <mergeCell ref="A42:A43"/>
    <mergeCell ref="B42:B43"/>
    <mergeCell ref="C42:C43"/>
    <mergeCell ref="D42:D43"/>
    <mergeCell ref="E42:E43"/>
    <mergeCell ref="F42:F43"/>
    <mergeCell ref="G42:G43"/>
    <mergeCell ref="A39:A40"/>
    <mergeCell ref="B39:B40"/>
    <mergeCell ref="H48:H49"/>
    <mergeCell ref="I48:I49"/>
    <mergeCell ref="J27:J28"/>
    <mergeCell ref="K27:K28"/>
    <mergeCell ref="L27:L28"/>
    <mergeCell ref="I30:I31"/>
    <mergeCell ref="H32:H33"/>
    <mergeCell ref="E23:E24"/>
    <mergeCell ref="G23:G24"/>
    <mergeCell ref="H39:H40"/>
    <mergeCell ref="I39:I40"/>
    <mergeCell ref="H42:H43"/>
    <mergeCell ref="I42:I43"/>
    <mergeCell ref="I27:I28"/>
    <mergeCell ref="A1:J1"/>
    <mergeCell ref="A16:A17"/>
    <mergeCell ref="B16:B17"/>
    <mergeCell ref="C16:C17"/>
    <mergeCell ref="A23:A24"/>
    <mergeCell ref="B23:B24"/>
    <mergeCell ref="C23:C24"/>
    <mergeCell ref="D3:D4"/>
    <mergeCell ref="E3:E4"/>
    <mergeCell ref="F3:F4"/>
    <mergeCell ref="G3:H3"/>
    <mergeCell ref="A6:A7"/>
    <mergeCell ref="B6:B7"/>
    <mergeCell ref="B27:B28"/>
    <mergeCell ref="C27:C28"/>
    <mergeCell ref="D27:D28"/>
    <mergeCell ref="E27:E28"/>
    <mergeCell ref="F27:F28"/>
    <mergeCell ref="A27:A28"/>
    <mergeCell ref="H6:H7"/>
    <mergeCell ref="A3:A4"/>
    <mergeCell ref="B3:B4"/>
    <mergeCell ref="C3:C4"/>
    <mergeCell ref="D16:D17"/>
    <mergeCell ref="E16:E17"/>
    <mergeCell ref="F16:F17"/>
    <mergeCell ref="G16:G17"/>
    <mergeCell ref="C6:C7"/>
    <mergeCell ref="D6:D7"/>
    <mergeCell ref="E6:E7"/>
    <mergeCell ref="F6:F7"/>
    <mergeCell ref="G6:G7"/>
    <mergeCell ref="F30:F31"/>
    <mergeCell ref="G30:G31"/>
    <mergeCell ref="H30:H31"/>
    <mergeCell ref="A32:A33"/>
    <mergeCell ref="H16:H17"/>
    <mergeCell ref="A21:A22"/>
    <mergeCell ref="B21:B22"/>
    <mergeCell ref="C21:C22"/>
    <mergeCell ref="D21:D22"/>
    <mergeCell ref="E21:E22"/>
    <mergeCell ref="F21:F22"/>
    <mergeCell ref="G21:G22"/>
    <mergeCell ref="H21:H22"/>
    <mergeCell ref="A30:A31"/>
    <mergeCell ref="B30:B31"/>
    <mergeCell ref="C30:C31"/>
    <mergeCell ref="D30:D31"/>
    <mergeCell ref="E30:E31"/>
    <mergeCell ref="D23:D24"/>
    <mergeCell ref="F23:F24"/>
    <mergeCell ref="H23:H24"/>
    <mergeCell ref="G27:G28"/>
    <mergeCell ref="H27:H28"/>
    <mergeCell ref="F57:F58"/>
    <mergeCell ref="G57:G58"/>
    <mergeCell ref="H57:H58"/>
    <mergeCell ref="I57:I58"/>
    <mergeCell ref="A59:A63"/>
    <mergeCell ref="B59:B63"/>
    <mergeCell ref="C59:C63"/>
    <mergeCell ref="D59:D63"/>
    <mergeCell ref="E59:E63"/>
    <mergeCell ref="F59:F63"/>
    <mergeCell ref="G59:G63"/>
    <mergeCell ref="H59:H63"/>
    <mergeCell ref="I59:I63"/>
    <mergeCell ref="A57:A58"/>
    <mergeCell ref="B57:B58"/>
    <mergeCell ref="C57:C58"/>
    <mergeCell ref="D57:D58"/>
    <mergeCell ref="E57:E58"/>
    <mergeCell ref="F64:F68"/>
    <mergeCell ref="G64:G68"/>
    <mergeCell ref="H64:H68"/>
    <mergeCell ref="I64:I68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A64:A68"/>
    <mergeCell ref="B64:B68"/>
    <mergeCell ref="C64:C68"/>
    <mergeCell ref="D64:D68"/>
    <mergeCell ref="E64:E68"/>
    <mergeCell ref="F74:F75"/>
    <mergeCell ref="G74:G75"/>
    <mergeCell ref="H74:H75"/>
    <mergeCell ref="I74:I75"/>
    <mergeCell ref="A74:A75"/>
    <mergeCell ref="B74:B75"/>
    <mergeCell ref="C74:C75"/>
    <mergeCell ref="D74:D75"/>
    <mergeCell ref="E74:E75"/>
  </mergeCells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0"/>
  <sheetViews>
    <sheetView workbookViewId="0">
      <selection activeCell="D5" sqref="D5:D6"/>
    </sheetView>
  </sheetViews>
  <sheetFormatPr defaultColWidth="9.109375" defaultRowHeight="15.6" x14ac:dyDescent="0.3"/>
  <cols>
    <col min="1" max="2" width="9.109375" style="9"/>
    <col min="3" max="3" width="12.5546875" style="9" customWidth="1"/>
    <col min="4" max="4" width="16.33203125" style="9" customWidth="1"/>
    <col min="5" max="5" width="18.44140625" style="9" customWidth="1"/>
    <col min="6" max="6" width="20.6640625" style="9" customWidth="1"/>
    <col min="7" max="7" width="19.33203125" style="9" customWidth="1"/>
    <col min="8" max="8" width="22.88671875" style="9" customWidth="1"/>
    <col min="9" max="16384" width="9.109375" style="9"/>
  </cols>
  <sheetData>
    <row r="2" spans="1:8" ht="45.75" customHeight="1" x14ac:dyDescent="0.3">
      <c r="A2" s="35" t="s">
        <v>127</v>
      </c>
      <c r="B2" s="35"/>
      <c r="C2" s="35"/>
      <c r="D2" s="35"/>
      <c r="E2" s="35"/>
      <c r="F2" s="35"/>
      <c r="G2" s="35"/>
      <c r="H2" s="35"/>
    </row>
    <row r="5" spans="1:8" ht="31.2" x14ac:dyDescent="0.3">
      <c r="A5" s="42" t="s">
        <v>10</v>
      </c>
      <c r="B5" s="42" t="s">
        <v>23</v>
      </c>
      <c r="C5" s="42" t="s">
        <v>61</v>
      </c>
      <c r="D5" s="42" t="s">
        <v>38</v>
      </c>
      <c r="E5" s="42" t="s">
        <v>39</v>
      </c>
      <c r="F5" s="47" t="s">
        <v>15</v>
      </c>
      <c r="G5" s="47"/>
      <c r="H5" s="10" t="s">
        <v>62</v>
      </c>
    </row>
    <row r="6" spans="1:8" x14ac:dyDescent="0.3">
      <c r="A6" s="42"/>
      <c r="B6" s="42"/>
      <c r="C6" s="42"/>
      <c r="D6" s="42"/>
      <c r="E6" s="42"/>
      <c r="F6" s="13" t="s">
        <v>19</v>
      </c>
      <c r="G6" s="13" t="s">
        <v>20</v>
      </c>
      <c r="H6" s="10" t="s">
        <v>45</v>
      </c>
    </row>
    <row r="7" spans="1:8" x14ac:dyDescent="0.3">
      <c r="A7" s="12">
        <v>1</v>
      </c>
      <c r="B7" s="11" t="s">
        <v>29</v>
      </c>
      <c r="C7" s="48" t="s">
        <v>63</v>
      </c>
      <c r="D7" s="49"/>
      <c r="E7" s="49"/>
      <c r="F7" s="49"/>
      <c r="G7" s="49"/>
      <c r="H7" s="50"/>
    </row>
    <row r="8" spans="1:8" x14ac:dyDescent="0.3">
      <c r="A8" s="12">
        <v>2</v>
      </c>
      <c r="B8" s="11" t="s">
        <v>34</v>
      </c>
      <c r="C8" s="48" t="s">
        <v>63</v>
      </c>
      <c r="D8" s="49"/>
      <c r="E8" s="49"/>
      <c r="F8" s="49"/>
      <c r="G8" s="49"/>
      <c r="H8" s="50"/>
    </row>
    <row r="9" spans="1:8" x14ac:dyDescent="0.3">
      <c r="A9" s="12">
        <v>3</v>
      </c>
      <c r="B9" s="11" t="s">
        <v>35</v>
      </c>
      <c r="C9" s="48" t="s">
        <v>63</v>
      </c>
      <c r="D9" s="49"/>
      <c r="E9" s="49"/>
      <c r="F9" s="49"/>
      <c r="G9" s="49"/>
      <c r="H9" s="50"/>
    </row>
    <row r="10" spans="1:8" x14ac:dyDescent="0.3">
      <c r="A10" s="12">
        <v>4</v>
      </c>
      <c r="B10" s="11" t="s">
        <v>36</v>
      </c>
      <c r="C10" s="48">
        <v>0</v>
      </c>
      <c r="D10" s="49"/>
      <c r="E10" s="49"/>
      <c r="F10" s="49"/>
      <c r="G10" s="49"/>
      <c r="H10" s="50"/>
    </row>
  </sheetData>
  <mergeCells count="11">
    <mergeCell ref="A2:H2"/>
    <mergeCell ref="C7:H7"/>
    <mergeCell ref="C8:H8"/>
    <mergeCell ref="C9:H9"/>
    <mergeCell ref="C10:H10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1-илова</vt:lpstr>
      <vt:lpstr>2-илова</vt:lpstr>
      <vt:lpstr>3-илова</vt:lpstr>
      <vt:lpstr>4-илова</vt:lpstr>
      <vt:lpstr>5-илова</vt:lpstr>
      <vt:lpstr>6-илова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2023-11-03T10:11:55Z</dcterms:modified>
</cp:coreProperties>
</file>